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75" windowHeight="5700" activeTab="1"/>
  </bookViews>
  <sheets>
    <sheet name="แบบ ปร.4" sheetId="1" r:id="rId1"/>
    <sheet name="ปร.5ก" sheetId="2" r:id="rId2"/>
    <sheet name="วัสดุจากแหล่ง" sheetId="3" r:id="rId3"/>
    <sheet name="บัญชีวัสดุ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<sst xmlns="http://schemas.openxmlformats.org/spreadsheetml/2006/main" count="289" uniqueCount="191">
  <si>
    <t>ลำดับที่</t>
  </si>
  <si>
    <t>รายการ</t>
  </si>
  <si>
    <t>หมายเหตุ</t>
  </si>
  <si>
    <t>จำนวน</t>
  </si>
  <si>
    <t>หน่วย</t>
  </si>
  <si>
    <t>ลบ.ม.</t>
  </si>
  <si>
    <t>ราคาต่อหน่วย</t>
  </si>
  <si>
    <t xml:space="preserve">      </t>
  </si>
  <si>
    <t>ราคากลาง</t>
  </si>
  <si>
    <t>ราคาทุน</t>
  </si>
  <si>
    <t>รวมยอดยกไป</t>
  </si>
  <si>
    <t>รวมยอดยกมา</t>
  </si>
  <si>
    <t xml:space="preserve">                                                                                                                  TOTAL</t>
  </si>
  <si>
    <t></t>
  </si>
  <si>
    <t></t>
  </si>
  <si>
    <t>ผลรวมค่างานต้นทุนงานก่อสร้างทาง</t>
  </si>
  <si>
    <t>ผลรวมค่างานต้นทุนงานก่อสร้างสะพานและท่อเหลี่ยม</t>
  </si>
  <si>
    <t></t>
  </si>
  <si>
    <t></t>
  </si>
  <si>
    <t></t>
  </si>
  <si>
    <t></t>
  </si>
  <si>
    <t></t>
  </si>
  <si>
    <t></t>
  </si>
  <si>
    <t>ผลรวมค่าใช้จ่ายพิเศษตามข้อกำหนดและค่าใช้จ่ายอื่นๆ</t>
  </si>
  <si>
    <t>ค่า Factor F งานก่อสร้างทาง</t>
  </si>
  <si>
    <t>ค่า Factor F งานก่อสร้างสะพานและท่อเหลี่ยม</t>
  </si>
  <si>
    <t xml:space="preserve">        </t>
  </si>
  <si>
    <t xml:space="preserve">         =</t>
  </si>
  <si>
    <t xml:space="preserve"> ราคาต่อหน่วย </t>
  </si>
  <si>
    <t xml:space="preserve">ค่า Factor F ค่าใช้จ่ายพิเศษตามข้อกำหนดฯ  =  1 + [÷ (×+×)]  </t>
  </si>
  <si>
    <t xml:space="preserve">        =</t>
  </si>
  <si>
    <t xml:space="preserve">ค่า Factor F งานก่อสร้างทางซึ่งรวมค่าใช้จ่ายพิเศษตามข้อกำหนดฯ (Factor FN)  =  ×  </t>
  </si>
  <si>
    <t>ค่า Factor F งานก่อสร้างสะพานและท่อเหลี่ยมซึ่งรวมค่าใช้จ่ายพิเศษตามข้อกำหนดฯ (Factor FN)  =  × =</t>
  </si>
  <si>
    <t>แบบ  ปร.5 (ก)</t>
  </si>
  <si>
    <t>แบบสรุปค่าก่อสร้าง</t>
  </si>
  <si>
    <t>หน่วย : บาท</t>
  </si>
  <si>
    <t>ค่างานต้นทุน</t>
  </si>
  <si>
    <t>Factor F</t>
  </si>
  <si>
    <t>ค่าก่อสร้าง</t>
  </si>
  <si>
    <t>ประเภทงานทาง</t>
  </si>
  <si>
    <t>เงื่อนไขการใช้ตาราง Factor F</t>
  </si>
  <si>
    <t>เงื่อนไขล่วงหน้าจ่าย     0     %</t>
  </si>
  <si>
    <t>เงินประกันผลงานหัก       0           %</t>
  </si>
  <si>
    <t>ดอกเบี้ยเงินกู้         7         %</t>
  </si>
  <si>
    <t>ภาษีมูลค่าเพิ่ม     7           .%</t>
  </si>
  <si>
    <t>สรุป</t>
  </si>
  <si>
    <t>รวมค่าก่อสร้างเป็นเงินทั้งสิน</t>
  </si>
  <si>
    <t>คิดเป็นเงินประมาณ</t>
  </si>
  <si>
    <t>ตัวอักษร</t>
  </si>
  <si>
    <t>งานก่อสร้างทาง</t>
  </si>
  <si>
    <t>ปร.4 แผ่นที่ 1</t>
  </si>
  <si>
    <t xml:space="preserve">ราคากลาง </t>
  </si>
  <si>
    <t>FN</t>
  </si>
  <si>
    <t>X FN</t>
  </si>
  <si>
    <t>องค์การบริหารส่วนตำบลโรงหีบ อำเภอบางคนที จังหวัดสมุทรสงคราม</t>
  </si>
  <si>
    <t>**********************************</t>
  </si>
  <si>
    <t>ประเภทงาน</t>
  </si>
  <si>
    <t>เจ้าของโครงการ</t>
  </si>
  <si>
    <t>สายทาง</t>
  </si>
  <si>
    <t>สถานที่ตั้ง</t>
  </si>
  <si>
    <t>ลักษณะสายทาง</t>
  </si>
  <si>
    <t>ผิวจราจรหินคลุก</t>
  </si>
  <si>
    <t>กว้าง</t>
  </si>
  <si>
    <t xml:space="preserve">เมตร </t>
  </si>
  <si>
    <t>ชนิดไหล่ทาง</t>
  </si>
  <si>
    <t>-</t>
  </si>
  <si>
    <t>ระยะทางที่ดำเนินการ</t>
  </si>
  <si>
    <t xml:space="preserve">ผิวทางกว้าง  </t>
  </si>
  <si>
    <t>เมตร</t>
  </si>
  <si>
    <t>ข้อมูลวัสดุ</t>
  </si>
  <si>
    <t>ที่</t>
  </si>
  <si>
    <t>แหล่งวัสดุ</t>
  </si>
  <si>
    <t>วัสดุ</t>
  </si>
  <si>
    <t>ราคา (บาท)</t>
  </si>
  <si>
    <t>ระยะขนส่ง</t>
  </si>
  <si>
    <t>ค่าขนส่ง</t>
  </si>
  <si>
    <t>(บาท)</t>
  </si>
  <si>
    <t>(กม.)</t>
  </si>
  <si>
    <t>โรงโม่หินเลิศสุด</t>
  </si>
  <si>
    <t>หินคลุก</t>
  </si>
  <si>
    <t>ต.ทุ่งหลวง อ.ปากท่อ จ.ราชบุรี</t>
  </si>
  <si>
    <r>
      <rPr>
        <b/>
        <sz val="14"/>
        <color indexed="18"/>
        <rFont val="Angsana New"/>
        <family val="1"/>
      </rPr>
      <t>งานชั้นพื้นทางผิวจราจรหินคลุก</t>
    </r>
    <r>
      <rPr>
        <b/>
        <sz val="14"/>
        <rFont val="Angsana New"/>
        <family val="1"/>
      </rPr>
      <t xml:space="preserve"> </t>
    </r>
    <r>
      <rPr>
        <b/>
        <sz val="13"/>
        <rFont val="Angsana New"/>
        <family val="1"/>
      </rPr>
      <t>และขนส่งวัสดุในพื้นที่ปกติ</t>
    </r>
  </si>
  <si>
    <t>งานหินคลุก</t>
  </si>
  <si>
    <t>ค่าวัสดุที่แหล่ง</t>
  </si>
  <si>
    <t>ค่างาน ลบ.ม.  ละ</t>
  </si>
  <si>
    <t>ค่าขนส่งจากแหล่งถึงหน้างาน ( 10 ล้อ )</t>
  </si>
  <si>
    <t>บาท/ลบ.ม.</t>
  </si>
  <si>
    <t>รวมค่าวัสดุที่หน้างาน</t>
  </si>
  <si>
    <t>บาท</t>
  </si>
  <si>
    <t>อัตราส่วนค่ายุบตัว (1.50)</t>
  </si>
  <si>
    <t>ค่าดำเนินการ+ค่าเสื่อมราคา เมื่อบดทับ</t>
  </si>
  <si>
    <t>รวมค่างานต้นทุน</t>
  </si>
  <si>
    <t xml:space="preserve"> บาท/ลบ.ม. (แน่น)</t>
  </si>
  <si>
    <t>ราคาน้ำมันโซล่าที่อำเภอเมือง  เฉลี่ย</t>
  </si>
  <si>
    <t>บาท/ลิตร</t>
  </si>
  <si>
    <t>สายทางอยู่ในเขตพื้นที่</t>
  </si>
  <si>
    <t>ฝนปกติ</t>
  </si>
  <si>
    <t>ผู้ประมาณการ</t>
  </si>
  <si>
    <t>ลูกรัง</t>
  </si>
  <si>
    <r>
      <rPr>
        <b/>
        <sz val="14"/>
        <color indexed="18"/>
        <rFont val="Angsana New"/>
        <family val="1"/>
      </rPr>
      <t>งานชั้นพื้นทางผิวจราจรลูกรัง</t>
    </r>
    <r>
      <rPr>
        <b/>
        <sz val="14"/>
        <rFont val="Angsana New"/>
        <family val="1"/>
      </rPr>
      <t xml:space="preserve"> </t>
    </r>
    <r>
      <rPr>
        <b/>
        <sz val="13"/>
        <rFont val="Angsana New"/>
        <family val="1"/>
      </rPr>
      <t>และขนส่งวัสดุในพื้นที่ปกติ</t>
    </r>
  </si>
  <si>
    <t>งานลูกรัง</t>
  </si>
  <si>
    <t>ค่าดำเนินการ+ค่าเสื่อมราคางาน ขุด-ขน</t>
  </si>
  <si>
    <t>อัตราส่วนค่ายุบตัว (1.60)</t>
  </si>
  <si>
    <t xml:space="preserve"> ค่าดำเนินการ+ค่าเสื่อมราคา บดทับ</t>
  </si>
  <si>
    <t>ข้อมูลประกอบการประมาณราคาค่าก่อสร้างถนนผิวจราจรหินคลุก</t>
  </si>
  <si>
    <t>งานทาง</t>
  </si>
  <si>
    <t>แบบ ปร.4 ที่แนบ               มีจำนวน        1         ชุด</t>
  </si>
  <si>
    <t>ราคาน้ำมันที่ใช้คิดราคากลาง   30.50   บาท / ลิตร</t>
  </si>
  <si>
    <t xml:space="preserve">            ( ลงชื่อ )     ....................................       ประธานกรรมการ</t>
  </si>
  <si>
    <t xml:space="preserve">   ( ลงชื่อ )     ....................................       กรรมการ</t>
  </si>
  <si>
    <t xml:space="preserve">                   ( ลงชื่อ )     ....................................       กรรมการ</t>
  </si>
  <si>
    <t xml:space="preserve">                                ( นายณัชพล  มีมุข) )</t>
  </si>
  <si>
    <t>หัวหน้าส่วนโยธาองค์การบริหารส่วนตำบลบางแค</t>
  </si>
  <si>
    <t xml:space="preserve">                นายช่างโยธาองค์การบริหารส่วนตำบลโรงหีบ</t>
  </si>
  <si>
    <t>L/S</t>
  </si>
  <si>
    <t>งานวางท่อระบายน้ำ</t>
  </si>
  <si>
    <t>ท่อน</t>
  </si>
  <si>
    <t>องค์การบริหารส่วนตำบลบางแค อำเภออัมพวา จังหวัดสมุทรสงคราม</t>
  </si>
  <si>
    <t>หมู่ที่ 7  ตำบลบางแค อำเภออัมพวา จังหวัดสมุทรสงคราม</t>
  </si>
  <si>
    <t xml:space="preserve">หมู่ที่ 7  </t>
  </si>
  <si>
    <t>0 + 0000 - 0 + 370</t>
  </si>
  <si>
    <t>( นายยศศิริ   ยศวิชัย )</t>
  </si>
  <si>
    <t xml:space="preserve">ขนาดผิวจราจรกว้างเฉลี่ย 4.00 เมตร ยาว 370.00 เมตร หนาเฉลี่ย 0.10 เมตร หรือมีพื้นที่ไม่น้อยกว่า 1,480.00 ตารางเมตร    </t>
  </si>
  <si>
    <t>ต้น</t>
  </si>
  <si>
    <t>ชุด</t>
  </si>
  <si>
    <t>2.1 ท่อ คสล.Ø 0.60 เมตร</t>
  </si>
  <si>
    <t>2.2 ท่อ คสล.Ø 1.00 เมตร</t>
  </si>
  <si>
    <t>2.3 คอนกรีตผสมเสร็จ</t>
  </si>
  <si>
    <t>2.4 เสาเข็ม       0.15 x 3.00  เมตร</t>
  </si>
  <si>
    <t>2.6ปูนซีเมนต์</t>
  </si>
  <si>
    <t>ถุง</t>
  </si>
  <si>
    <t>ตร.ม.</t>
  </si>
  <si>
    <t>งานย้ายท่อเมนประปา พร้อม วัสดุ</t>
  </si>
  <si>
    <t>1.1 ลูกรัง/วัสดุคัดเลือก</t>
  </si>
  <si>
    <t>1.2 หินคลุก</t>
  </si>
  <si>
    <t xml:space="preserve">   ( นายยศศิริ ยศวิชัย)</t>
  </si>
  <si>
    <t xml:space="preserve"> หัวหน้าส่วนโยธาองค์การบริหารส่วนตำบลบางแค</t>
  </si>
  <si>
    <t xml:space="preserve">                    (  นายสุรเจตน์ ป้อมนาค )</t>
  </si>
  <si>
    <t>หัวหน้าส่วนโยธาองค์การบริหารส่วนตำบลเหมืองใหม่</t>
  </si>
  <si>
    <t>เจ้าของงาน   องค์การบริหารส่วนตำบลบางแค</t>
  </si>
  <si>
    <t>หน่วยงานออกแบและรายการ  ส่วนโยธาองค์การบริหารส่วนตำบลบางแค</t>
  </si>
  <si>
    <t xml:space="preserve"> (นายยศศิริ ยศวิชัย )</t>
  </si>
  <si>
    <t xml:space="preserve"> บาท/ลบ.ม.</t>
  </si>
  <si>
    <t xml:space="preserve">                        บัญชีรายการก่อสร้าง / วัสดุอุปกรณ์</t>
  </si>
  <si>
    <t>ลำดับ</t>
  </si>
  <si>
    <t>ราคา / หน่วย</t>
  </si>
  <si>
    <t>ค่าแรงงาน</t>
  </si>
  <si>
    <t>จำนวนเงิน</t>
  </si>
  <si>
    <t>( บาท )</t>
  </si>
  <si>
    <t xml:space="preserve">                      รวมค่าวัสดุ / ค่าแรงงาน</t>
  </si>
  <si>
    <t xml:space="preserve">                                 ค่าดำเนินการ</t>
  </si>
  <si>
    <t xml:space="preserve">                                  กำไร</t>
  </si>
  <si>
    <t xml:space="preserve">                                                             ภาษี</t>
  </si>
  <si>
    <t xml:space="preserve">                                                                              รวมค่าก่อสร้างทั้งสิ้น</t>
  </si>
  <si>
    <t>รวมค่าก่อสร้างทั้งสิ้น</t>
  </si>
  <si>
    <t>(ตัวหนังสือ)</t>
  </si>
  <si>
    <t xml:space="preserve">   ( ลงชื่อ )</t>
  </si>
  <si>
    <t>........................................................ ผู้เสนอราคา</t>
  </si>
  <si>
    <t>ผู้เสนอราคา</t>
  </si>
  <si>
    <t>( ....................................................... )</t>
  </si>
  <si>
    <t>วันที่ .......... .เดือน  ...............................  พ.ศ.  ....................</t>
  </si>
  <si>
    <t xml:space="preserve">                         ประทับตราบริษัท / ห้างหุ้นส่วน (ถ้ามี )</t>
  </si>
  <si>
    <r>
      <rPr>
        <b/>
        <sz val="14"/>
        <rFont val="Angsana New"/>
        <family val="1"/>
      </rPr>
      <t>ชื่อโครงการ</t>
    </r>
    <r>
      <rPr>
        <sz val="14"/>
        <rFont val="Angsana New"/>
        <family val="1"/>
      </rPr>
      <t>/งานก่อสร้างถนนผิวจราจรหินคลุก</t>
    </r>
  </si>
  <si>
    <t>2.5 บ่อพักขนาด Ø 0.60 ม. พร้อมฝาตะแกรงเหล็ก</t>
  </si>
  <si>
    <t>2.7 เหล็กวายเมท Ø 4 มม.@ 0.20 เมตร</t>
  </si>
  <si>
    <r>
      <rPr>
        <b/>
        <sz val="16"/>
        <rFont val="Angsana New"/>
        <family val="1"/>
      </rPr>
      <t xml:space="preserve">แบบสรุปราคากลางงานก่อสร้างทาง    </t>
    </r>
    <r>
      <rPr>
        <sz val="16"/>
        <rFont val="Angsana New"/>
        <family val="1"/>
      </rPr>
      <t xml:space="preserve">                                </t>
    </r>
    <r>
      <rPr>
        <b/>
        <sz val="16"/>
        <rFont val="Angsana New"/>
        <family val="1"/>
      </rPr>
      <t xml:space="preserve">                                                                                     </t>
    </r>
  </si>
  <si>
    <t>ขอเสนอราคา</t>
  </si>
  <si>
    <r>
      <t xml:space="preserve">สถานที่ก่อสร้าง </t>
    </r>
    <r>
      <rPr>
        <sz val="14"/>
        <rFont val="Angsana New"/>
        <family val="1"/>
      </rPr>
      <t xml:space="preserve">หมู่ที่ 7  ตำบลบางแค อำเภออัมพวา จังหวัดสมุทรสงคราม </t>
    </r>
  </si>
  <si>
    <t xml:space="preserve">แบบเลขที่        </t>
  </si>
  <si>
    <t>เหมาขนย้าย</t>
  </si>
  <si>
    <t>งานปรับเกรด</t>
  </si>
  <si>
    <r>
      <rPr>
        <b/>
        <sz val="16"/>
        <rFont val="TH SarabunIT๙"/>
        <family val="2"/>
      </rPr>
      <t>หน่วยงานเจ้าของโครงการ/งานก่อสร้าง</t>
    </r>
    <r>
      <rPr>
        <sz val="16"/>
        <rFont val="TH SarabunIT๙"/>
        <family val="2"/>
      </rPr>
      <t xml:space="preserve"> องค์การบริหารส่วนตำบลบางแค</t>
    </r>
  </si>
  <si>
    <t>หินคลุกบดอัดแน่น</t>
  </si>
  <si>
    <t>งาน PRIECOAT</t>
  </si>
  <si>
    <t>ผู้อำนวยการกองช่างองค์การบริหารส่วนตำบลบางแค</t>
  </si>
  <si>
    <t>งาน  HOT MIX เฉลี่ย๐.๐๕ เมตร</t>
  </si>
  <si>
    <t>งานตีเส้นจราจร</t>
  </si>
  <si>
    <r>
      <rPr>
        <b/>
        <sz val="16"/>
        <rFont val="Angsana New"/>
        <family val="1"/>
      </rPr>
      <t xml:space="preserve">สถานที่ก่อสร้าง </t>
    </r>
    <r>
      <rPr>
        <sz val="16"/>
        <rFont val="TH SarabunIT๙"/>
        <family val="2"/>
      </rPr>
      <t xml:space="preserve">  หมู่ที่ 7  ตำบลบางแค อำเภออัมพวา จังหวัดสมุทรสงคราม  </t>
    </r>
  </si>
  <si>
    <t xml:space="preserve">สถานที่ก่อสร้าง   หมู่ที่  7 ตำบลบางแค อำเภออัมพวา จังหวัดสมุทรสงคราม  </t>
  </si>
  <si>
    <t xml:space="preserve">         </t>
  </si>
  <si>
    <t xml:space="preserve">  ( ลงชื่อ )     ....................................      (ประธานกรรมการ)</t>
  </si>
  <si>
    <t xml:space="preserve"> ( ลงชื่อ ) ...............................  (กรรมการ)  ( ลงชื่อ )  .............................. (กรรมการ)</t>
  </si>
  <si>
    <t xml:space="preserve">    หัวหน้ากองช่างเทศบาลตำบลสวนหลวง             นายช่างโยธาองค์การบริหารส่วนตำบลโรงหีบ</t>
  </si>
  <si>
    <t xml:space="preserve"> (นายณัฐวุฒิ     กิ่งโก้)                            (นายนรุตน์       มีมุข )</t>
  </si>
  <si>
    <r>
      <rPr>
        <b/>
        <sz val="16"/>
        <rFont val="TH SarabunIT๙"/>
        <family val="2"/>
      </rPr>
      <t>ชื่อโครงการ</t>
    </r>
    <r>
      <rPr>
        <sz val="16"/>
        <rFont val="TH SarabunIT๙"/>
        <family val="2"/>
      </rPr>
      <t>/งานก่อสร้างถนนลาดยางแอสฟัลท์ติกคอนกรีต กว้างเฉลี่ย ๔ เมตร ยาว 489 เมตร หนาเฉลี่ย ๐. ๐๕ เมตร</t>
    </r>
  </si>
  <si>
    <r>
      <rPr>
        <b/>
        <sz val="16"/>
        <rFont val="Angsana New"/>
        <family val="1"/>
      </rPr>
      <t xml:space="preserve">แบบเลขที่ </t>
    </r>
    <r>
      <rPr>
        <sz val="16"/>
        <rFont val="Angsana New"/>
        <family val="1"/>
      </rPr>
      <t xml:space="preserve">  </t>
    </r>
    <r>
      <rPr>
        <sz val="16"/>
        <rFont val="TH SarabunIT๙"/>
        <family val="2"/>
      </rPr>
      <t xml:space="preserve"> ๖/๒๕๕๗  </t>
    </r>
    <r>
      <rPr>
        <sz val="16"/>
        <rFont val="Angsana New"/>
        <family val="1"/>
      </rPr>
      <t xml:space="preserve">     </t>
    </r>
  </si>
  <si>
    <t>กลุ่มงาน/งานก่อสร้างถนนลาดยางแอสฟัลท์ติกคอนกรีต กว้างเฉลี่ย ๔ เมตร ยาว 489 เมตร หนาเฉลี่ย ๐. ๐๕ เมตร</t>
  </si>
  <si>
    <t xml:space="preserve">    ๖/2557</t>
  </si>
  <si>
    <t>ราคาน้ำมันที่ใช้คิดราคากลาง             บาท / ลิตร</t>
  </si>
  <si>
    <r>
      <rPr>
        <b/>
        <sz val="16"/>
        <rFont val="Angsana New"/>
        <family val="1"/>
      </rPr>
      <t>คำนวณราคากลางโดย  องค์การบริหารส่วนตำบลบางแค</t>
    </r>
    <r>
      <rPr>
        <sz val="16"/>
        <rFont val="Angsana New"/>
        <family val="1"/>
      </rPr>
      <t xml:space="preserve">          เมื่อวันที่   24   เดือน        ตุลาคม     พ.ศ.๒๕๕๗</t>
    </r>
  </si>
  <si>
    <t>คำนวณราคากลาง ส่วนโยธาองค์การบริหารส่วนตำบลบางแค        เมื่อวันที่   24      ตุลาคม  พ.ศ.  2557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</si>
</sst>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0.0"/>
    <numFmt numFmtId="212" formatCode="0.0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_-* #,##0.0000_-;\-* #,##0.0000_-;_-* &quot;-&quot;????_-;_-@_-"/>
    <numFmt numFmtId="218" formatCode="[$-D00041E]0"/>
    <numFmt numFmtId="219" formatCode="[$-D00041E]0.##"/>
    <numFmt numFmtId="220" formatCode="[$-D00041E]0.###"/>
    <numFmt numFmtId="221" formatCode="_-* #,##0.00000_-;\-* #,##0.00000_-;_-* &quot;-&quot;??_-;_-@_-"/>
    <numFmt numFmtId="222" formatCode="_-* #,##0.000000_-;\-* #,##0.000000_-;_-* &quot;-&quot;??_-;_-@_-"/>
    <numFmt numFmtId="223" formatCode="_-* #,##0.0000000_-;\-* #,##0.0000000_-;_-* &quot;-&quot;??_-;_-@_-"/>
    <numFmt numFmtId="224" formatCode="_-* #,##0.00000000_-;\-* #,##0.00000000_-;_-* &quot;-&quot;??_-;_-@_-"/>
    <numFmt numFmtId="225" formatCode="_-* #,##0.000000000_-;\-* #,##0.000000000_-;_-* &quot;-&quot;??_-;_-@_-"/>
    <numFmt numFmtId="226" formatCode="_-* #,##0.0000000000_-;\-* #,##0.0000000000_-;_-* &quot;-&quot;??_-;_-@_-"/>
    <numFmt numFmtId="227" formatCode="_-* #,##0.00000000000_-;\-* #,##0.00000000000_-;_-* &quot;-&quot;??_-;_-@_-"/>
    <numFmt numFmtId="228" formatCode="_-* #,##0.000000000000_-;\-* #,##0.000000000000_-;_-* &quot;-&quot;??_-;_-@_-"/>
    <numFmt numFmtId="229" formatCode="_-* #,##0.0000000000000_-;\-* #,##0.0000000000000_-;_-* &quot;-&quot;??_-;_-@_-"/>
    <numFmt numFmtId="230" formatCode="_-* #,##0.00000000000000_-;\-* #,##0.00000000000000_-;_-* &quot;-&quot;??_-;_-@_-"/>
    <numFmt numFmtId="231" formatCode="_-* #,##0.000000000000000_-;\-* #,##0.000000000000000_-;_-* &quot;-&quot;??_-;_-@_-"/>
    <numFmt numFmtId="232" formatCode="_-* #,##0.0000000000000000_-;\-* #,##0.0000000000000000_-;_-* &quot;-&quot;??_-;_-@_-"/>
    <numFmt numFmtId="233" formatCode="_-* #,##0.00000000000000000_-;\-* #,##0.00000000000000000_-;_-* &quot;-&quot;??_-;_-@_-"/>
    <numFmt numFmtId="234" formatCode="_-* #,##0.000000000000000000_-;\-* #,##0.000000000000000000_-;_-* &quot;-&quot;??_-;_-@_-"/>
    <numFmt numFmtId="235" formatCode="_-* #,##0.0000000000000000000_-;\-* #,##0.0000000000000000000_-;_-* &quot;-&quot;??_-;_-@_-"/>
    <numFmt numFmtId="236" formatCode="_-* #,##0.00000000000000000000_-;\-* #,##0.00000000000000000000_-;_-* &quot;-&quot;??_-;_-@_-"/>
    <numFmt numFmtId="237" formatCode="_-* #,##0.000000000000000000000_-;\-* #,##0.000000000000000000000_-;_-* &quot;-&quot;??_-;_-@_-"/>
    <numFmt numFmtId="238" formatCode="_-* #,##0.0000000000000000000000_-;\-* #,##0.0000000000000000000000_-;_-* &quot;-&quot;??_-;_-@_-"/>
    <numFmt numFmtId="239" formatCode="[$-D000000]mmm\-yyyy"/>
    <numFmt numFmtId="240" formatCode="[$-409]dddd\,\ mmmm\ dd\,\ yyyy"/>
    <numFmt numFmtId="241" formatCode="[$-409]h:mm:ss\ AM/PM"/>
  </numFmts>
  <fonts count="63">
    <font>
      <sz val="14"/>
      <name val="Cordia New"/>
      <family val="0"/>
    </font>
    <font>
      <sz val="14"/>
      <name val="AngsanaUPC"/>
      <family val="1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18"/>
      <name val="Angsana New"/>
      <family val="1"/>
    </font>
    <font>
      <b/>
      <sz val="13"/>
      <name val="Angsana New"/>
      <family val="1"/>
    </font>
    <font>
      <u val="single"/>
      <sz val="14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sz val="16"/>
      <name val="TH SarabunIT๙"/>
      <family val="2"/>
    </font>
    <font>
      <sz val="16"/>
      <color indexed="8"/>
      <name val="TH SarabunIT๙"/>
      <family val="2"/>
    </font>
    <font>
      <sz val="16"/>
      <name val="Cordia New"/>
      <family val="2"/>
    </font>
    <font>
      <sz val="16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6"/>
      <color indexed="17"/>
      <name val="TH SarabunIT๙"/>
      <family val="2"/>
    </font>
    <font>
      <sz val="11"/>
      <color indexed="8"/>
      <name val="Angsana New"/>
      <family val="1"/>
    </font>
    <font>
      <sz val="12"/>
      <color indexed="8"/>
      <name val="Angsana New"/>
      <family val="1"/>
    </font>
    <font>
      <b/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6"/>
      <color rgb="FF006100"/>
      <name val="TH SarabunIT๙"/>
      <family val="2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08" fontId="2" fillId="0" borderId="10" xfId="36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3" fontId="2" fillId="0" borderId="10" xfId="36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3" fontId="4" fillId="0" borderId="12" xfId="36" applyFont="1" applyBorder="1" applyAlignment="1">
      <alignment horizontal="left" vertical="center"/>
    </xf>
    <xf numFmtId="43" fontId="4" fillId="0" borderId="12" xfId="36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4" fillId="0" borderId="13" xfId="36" applyFont="1" applyBorder="1" applyAlignment="1">
      <alignment horizontal="center" vertical="center"/>
    </xf>
    <xf numFmtId="43" fontId="4" fillId="0" borderId="13" xfId="36" applyFont="1" applyBorder="1" applyAlignment="1">
      <alignment vertical="center"/>
    </xf>
    <xf numFmtId="43" fontId="4" fillId="0" borderId="10" xfId="36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43" fontId="2" fillId="0" borderId="10" xfId="36" applyFont="1" applyBorder="1" applyAlignment="1">
      <alignment horizontal="center" vertical="center"/>
    </xf>
    <xf numFmtId="210" fontId="4" fillId="0" borderId="13" xfId="36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4" fillId="0" borderId="0" xfId="36" applyFont="1" applyBorder="1" applyAlignment="1">
      <alignment horizontal="center" vertical="center"/>
    </xf>
    <xf numFmtId="210" fontId="4" fillId="0" borderId="0" xfId="36" applyNumberFormat="1" applyFont="1" applyBorder="1" applyAlignment="1">
      <alignment horizontal="center" vertical="center"/>
    </xf>
    <xf numFmtId="43" fontId="4" fillId="0" borderId="0" xfId="36" applyFont="1" applyBorder="1" applyAlignment="1">
      <alignment vertical="center"/>
    </xf>
    <xf numFmtId="208" fontId="2" fillId="0" borderId="0" xfId="36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3" fontId="6" fillId="0" borderId="0" xfId="36" applyFont="1" applyAlignment="1">
      <alignment/>
    </xf>
    <xf numFmtId="43" fontId="6" fillId="0" borderId="0" xfId="36" applyFont="1" applyAlignment="1" quotePrefix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3" fontId="6" fillId="34" borderId="14" xfId="36" applyFont="1" applyFill="1" applyBorder="1" applyAlignment="1">
      <alignment/>
    </xf>
    <xf numFmtId="43" fontId="6" fillId="0" borderId="16" xfId="36" applyFont="1" applyBorder="1" applyAlignment="1">
      <alignment/>
    </xf>
    <xf numFmtId="43" fontId="6" fillId="0" borderId="14" xfId="36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0" xfId="36" applyFont="1" applyBorder="1" applyAlignment="1">
      <alignment/>
    </xf>
    <xf numFmtId="43" fontId="6" fillId="0" borderId="18" xfId="36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6" fillId="0" borderId="0" xfId="36" applyFont="1" applyBorder="1" applyAlignment="1">
      <alignment/>
    </xf>
    <xf numFmtId="43" fontId="6" fillId="33" borderId="0" xfId="36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43" fontId="5" fillId="0" borderId="0" xfId="36" applyFont="1" applyBorder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left"/>
      <protection/>
    </xf>
    <xf numFmtId="43" fontId="6" fillId="0" borderId="0" xfId="0" applyNumberFormat="1" applyFont="1" applyAlignment="1">
      <alignment/>
    </xf>
    <xf numFmtId="43" fontId="6" fillId="35" borderId="0" xfId="36" applyFont="1" applyFill="1" applyBorder="1" applyAlignment="1">
      <alignment/>
    </xf>
    <xf numFmtId="43" fontId="6" fillId="35" borderId="0" xfId="36" applyFont="1" applyFill="1" applyBorder="1" applyAlignment="1">
      <alignment horizontal="right"/>
    </xf>
    <xf numFmtId="43" fontId="5" fillId="36" borderId="0" xfId="36" applyFont="1" applyFill="1" applyBorder="1" applyAlignment="1">
      <alignment/>
    </xf>
    <xf numFmtId="210" fontId="2" fillId="0" borderId="10" xfId="36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7" borderId="22" xfId="43" applyFont="1" applyFill="1" applyBorder="1" applyAlignment="1">
      <alignment horizontal="center"/>
    </xf>
    <xf numFmtId="0" fontId="3" fillId="37" borderId="10" xfId="43" applyFont="1" applyFill="1" applyBorder="1" applyAlignment="1">
      <alignment horizontal="center"/>
    </xf>
    <xf numFmtId="0" fontId="3" fillId="37" borderId="19" xfId="43" applyFont="1" applyFill="1" applyBorder="1" applyAlignment="1">
      <alignment horizontal="center"/>
    </xf>
    <xf numFmtId="0" fontId="3" fillId="37" borderId="11" xfId="43" applyFont="1" applyFill="1" applyBorder="1" applyAlignment="1">
      <alignment horizontal="center"/>
    </xf>
    <xf numFmtId="0" fontId="58" fillId="37" borderId="14" xfId="43" applyFont="1" applyFill="1" applyBorder="1" applyAlignment="1">
      <alignment horizontal="center" vertical="center"/>
    </xf>
    <xf numFmtId="0" fontId="58" fillId="37" borderId="15" xfId="43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horizontal="center"/>
    </xf>
    <xf numFmtId="43" fontId="6" fillId="0" borderId="10" xfId="36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43" fontId="6" fillId="0" borderId="29" xfId="36" applyFont="1" applyBorder="1" applyAlignment="1">
      <alignment vertical="center"/>
    </xf>
    <xf numFmtId="0" fontId="6" fillId="0" borderId="29" xfId="0" applyFont="1" applyBorder="1" applyAlignment="1">
      <alignment horizontal="center"/>
    </xf>
    <xf numFmtId="43" fontId="6" fillId="0" borderId="29" xfId="36" applyNumberFormat="1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wrapText="1"/>
    </xf>
    <xf numFmtId="43" fontId="6" fillId="0" borderId="30" xfId="36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/>
    </xf>
    <xf numFmtId="0" fontId="59" fillId="0" borderId="14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59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3" fillId="0" borderId="24" xfId="0" applyFont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43" fontId="6" fillId="0" borderId="34" xfId="36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3" fontId="6" fillId="0" borderId="28" xfId="36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35" xfId="36" applyNumberFormat="1" applyFont="1" applyBorder="1" applyAlignment="1">
      <alignment/>
    </xf>
    <xf numFmtId="0" fontId="5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wrapText="1"/>
    </xf>
    <xf numFmtId="43" fontId="6" fillId="0" borderId="29" xfId="36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1" fillId="0" borderId="19" xfId="0" applyFont="1" applyBorder="1" applyAlignment="1">
      <alignment/>
    </xf>
    <xf numFmtId="43" fontId="6" fillId="0" borderId="28" xfId="36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1" fillId="0" borderId="27" xfId="0" applyFont="1" applyBorder="1" applyAlignment="1">
      <alignment/>
    </xf>
    <xf numFmtId="0" fontId="11" fillId="0" borderId="25" xfId="0" applyFont="1" applyBorder="1" applyAlignment="1">
      <alignment/>
    </xf>
    <xf numFmtId="0" fontId="6" fillId="0" borderId="38" xfId="0" applyFont="1" applyBorder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8" fillId="37" borderId="14" xfId="43" applyFont="1" applyFill="1" applyBorder="1" applyAlignment="1">
      <alignment horizontal="center" vertical="center"/>
    </xf>
    <xf numFmtId="0" fontId="58" fillId="37" borderId="15" xfId="43" applyFont="1" applyFill="1" applyBorder="1" applyAlignment="1">
      <alignment horizontal="center" vertical="center"/>
    </xf>
    <xf numFmtId="43" fontId="14" fillId="0" borderId="10" xfId="36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218" fontId="14" fillId="0" borderId="1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3" fontId="14" fillId="0" borderId="10" xfId="36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10" fontId="14" fillId="0" borderId="10" xfId="36" applyNumberFormat="1" applyFont="1" applyBorder="1" applyAlignment="1">
      <alignment horizontal="center" vertical="center"/>
    </xf>
    <xf numFmtId="218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43" fontId="14" fillId="0" borderId="10" xfId="36" applyFont="1" applyBorder="1" applyAlignment="1">
      <alignment horizontal="right" vertical="center"/>
    </xf>
    <xf numFmtId="21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3" fontId="14" fillId="0" borderId="10" xfId="36" applyNumberFormat="1" applyFont="1" applyBorder="1" applyAlignment="1">
      <alignment vertical="center"/>
    </xf>
    <xf numFmtId="207" fontId="2" fillId="0" borderId="10" xfId="36" applyNumberFormat="1" applyFont="1" applyBorder="1" applyAlignment="1">
      <alignment vertical="center"/>
    </xf>
    <xf numFmtId="43" fontId="4" fillId="0" borderId="12" xfId="0" applyNumberFormat="1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1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239" fontId="14" fillId="0" borderId="0" xfId="0" applyNumberFormat="1" applyFont="1" applyAlignment="1">
      <alignment/>
    </xf>
    <xf numFmtId="239" fontId="61" fillId="0" borderId="32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0" borderId="40" xfId="0" applyFont="1" applyBorder="1" applyAlignment="1">
      <alignment/>
    </xf>
    <xf numFmtId="43" fontId="61" fillId="0" borderId="40" xfId="0" applyNumberFormat="1" applyFont="1" applyBorder="1" applyAlignment="1">
      <alignment/>
    </xf>
    <xf numFmtId="0" fontId="62" fillId="0" borderId="40" xfId="0" applyFont="1" applyBorder="1" applyAlignment="1">
      <alignment horizontal="center"/>
    </xf>
    <xf numFmtId="0" fontId="61" fillId="0" borderId="41" xfId="0" applyFont="1" applyBorder="1" applyAlignment="1">
      <alignment/>
    </xf>
    <xf numFmtId="0" fontId="61" fillId="0" borderId="42" xfId="0" applyFont="1" applyBorder="1" applyAlignment="1">
      <alignment/>
    </xf>
    <xf numFmtId="43" fontId="61" fillId="0" borderId="15" xfId="0" applyNumberFormat="1" applyFont="1" applyBorder="1" applyAlignment="1">
      <alignment/>
    </xf>
    <xf numFmtId="0" fontId="61" fillId="0" borderId="43" xfId="0" applyFont="1" applyBorder="1" applyAlignment="1">
      <alignment/>
    </xf>
    <xf numFmtId="43" fontId="61" fillId="0" borderId="13" xfId="36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44" xfId="0" applyFont="1" applyBorder="1" applyAlignment="1">
      <alignment/>
    </xf>
    <xf numFmtId="43" fontId="61" fillId="0" borderId="44" xfId="36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43" fontId="61" fillId="0" borderId="0" xfId="36" applyFont="1" applyBorder="1" applyAlignment="1">
      <alignment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8" fillId="37" borderId="14" xfId="43" applyFont="1" applyFill="1" applyBorder="1" applyAlignment="1">
      <alignment horizontal="center" vertical="center"/>
    </xf>
    <xf numFmtId="0" fontId="58" fillId="37" borderId="15" xfId="43" applyFont="1" applyFill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2" fillId="38" borderId="31" xfId="0" applyFont="1" applyFill="1" applyBorder="1" applyAlignment="1">
      <alignment horizontal="center"/>
    </xf>
    <xf numFmtId="0" fontId="62" fillId="38" borderId="32" xfId="0" applyFont="1" applyFill="1" applyBorder="1" applyAlignment="1">
      <alignment horizontal="center"/>
    </xf>
    <xf numFmtId="0" fontId="62" fillId="38" borderId="39" xfId="0" applyFont="1" applyFill="1" applyBorder="1" applyAlignment="1">
      <alignment horizontal="center"/>
    </xf>
    <xf numFmtId="0" fontId="15" fillId="0" borderId="31" xfId="0" applyFont="1" applyBorder="1" applyAlignment="1">
      <alignment horizontal="left" vertical="center"/>
    </xf>
    <xf numFmtId="0" fontId="61" fillId="0" borderId="32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61" fillId="0" borderId="47" xfId="0" applyFont="1" applyBorder="1" applyAlignment="1">
      <alignment horizontal="left"/>
    </xf>
    <xf numFmtId="0" fontId="61" fillId="0" borderId="48" xfId="0" applyFont="1" applyBorder="1" applyAlignment="1">
      <alignment horizontal="left"/>
    </xf>
    <xf numFmtId="0" fontId="61" fillId="0" borderId="49" xfId="0" applyFont="1" applyBorder="1" applyAlignment="1">
      <alignment horizontal="left"/>
    </xf>
    <xf numFmtId="0" fontId="61" fillId="0" borderId="50" xfId="0" applyFont="1" applyBorder="1" applyAlignment="1">
      <alignment horizontal="left"/>
    </xf>
    <xf numFmtId="0" fontId="61" fillId="0" borderId="51" xfId="0" applyFont="1" applyBorder="1" applyAlignment="1">
      <alignment horizontal="left"/>
    </xf>
    <xf numFmtId="0" fontId="61" fillId="0" borderId="52" xfId="0" applyFont="1" applyBorder="1" applyAlignment="1">
      <alignment horizontal="left"/>
    </xf>
    <xf numFmtId="0" fontId="62" fillId="0" borderId="44" xfId="0" applyFont="1" applyBorder="1" applyAlignment="1">
      <alignment horizontal="center"/>
    </xf>
    <xf numFmtId="0" fontId="12" fillId="0" borderId="0" xfId="0" applyFont="1" applyAlignment="1" applyProtection="1">
      <alignment horizontal="left" wrapText="1"/>
      <protection/>
    </xf>
    <xf numFmtId="0" fontId="16" fillId="0" borderId="32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36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14</xdr:row>
      <xdr:rowOff>76200</xdr:rowOff>
    </xdr:from>
    <xdr:to>
      <xdr:col>1</xdr:col>
      <xdr:colOff>800100</xdr:colOff>
      <xdr:row>14</xdr:row>
      <xdr:rowOff>200025</xdr:rowOff>
    </xdr:to>
    <xdr:sp>
      <xdr:nvSpPr>
        <xdr:cNvPr id="1" name="รูปหกเหลี่ยม 1"/>
        <xdr:cNvSpPr>
          <a:spLocks/>
        </xdr:cNvSpPr>
      </xdr:nvSpPr>
      <xdr:spPr>
        <a:xfrm>
          <a:off x="1266825" y="4210050"/>
          <a:ext cx="142875" cy="123825"/>
        </a:xfrm>
        <a:prstGeom prst="hexagon">
          <a:avLst/>
        </a:prstGeom>
        <a:solidFill>
          <a:srgbClr val="FFFFFF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38100</xdr:rowOff>
    </xdr:from>
    <xdr:to>
      <xdr:col>1</xdr:col>
      <xdr:colOff>847725</xdr:colOff>
      <xdr:row>14</xdr:row>
      <xdr:rowOff>209550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219200" y="4171950"/>
          <a:ext cx="2381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79"/>
  <sheetViews>
    <sheetView view="pageBreakPreview" zoomScaleSheetLayoutView="100" workbookViewId="0" topLeftCell="A13">
      <selection activeCell="B18" sqref="B18"/>
    </sheetView>
  </sheetViews>
  <sheetFormatPr defaultColWidth="9.140625" defaultRowHeight="21.75"/>
  <cols>
    <col min="1" max="1" width="6.00390625" style="1" customWidth="1"/>
    <col min="2" max="2" width="27.00390625" style="1" customWidth="1"/>
    <col min="3" max="3" width="7.140625" style="1" customWidth="1"/>
    <col min="4" max="4" width="14.421875" style="1" customWidth="1"/>
    <col min="5" max="5" width="12.28125" style="1" customWidth="1"/>
    <col min="6" max="6" width="15.421875" style="1" customWidth="1"/>
    <col min="7" max="7" width="11.7109375" style="1" customWidth="1"/>
    <col min="8" max="8" width="15.140625" style="1" customWidth="1"/>
    <col min="9" max="9" width="23.7109375" style="1" customWidth="1"/>
    <col min="10" max="16384" width="9.140625" style="1" customWidth="1"/>
  </cols>
  <sheetData>
    <row r="1" spans="1:9" ht="23.25">
      <c r="A1" s="230" t="s">
        <v>50</v>
      </c>
      <c r="B1" s="230"/>
      <c r="C1" s="230"/>
      <c r="D1" s="230"/>
      <c r="E1" s="230"/>
      <c r="F1" s="230"/>
      <c r="G1" s="230"/>
      <c r="H1" s="230"/>
      <c r="I1" s="230"/>
    </row>
    <row r="2" spans="1:12" ht="23.25">
      <c r="A2" s="231" t="s">
        <v>165</v>
      </c>
      <c r="B2" s="231"/>
      <c r="C2" s="231"/>
      <c r="D2" s="231"/>
      <c r="E2" s="231"/>
      <c r="F2" s="231"/>
      <c r="G2" s="231"/>
      <c r="H2" s="231"/>
      <c r="I2" s="231"/>
      <c r="J2" s="3"/>
      <c r="K2" s="3"/>
      <c r="L2" s="3"/>
    </row>
    <row r="3" spans="1:12" ht="21">
      <c r="A3" s="227" t="s">
        <v>184</v>
      </c>
      <c r="B3" s="227"/>
      <c r="C3" s="227"/>
      <c r="D3" s="227"/>
      <c r="E3" s="227"/>
      <c r="F3" s="227"/>
      <c r="G3" s="227"/>
      <c r="H3" s="227"/>
      <c r="I3" s="227"/>
      <c r="J3" s="3"/>
      <c r="K3" s="3"/>
      <c r="L3" s="3"/>
    </row>
    <row r="4" spans="1:12" ht="23.25">
      <c r="A4" s="226" t="s">
        <v>177</v>
      </c>
      <c r="B4" s="226"/>
      <c r="C4" s="226"/>
      <c r="D4" s="226"/>
      <c r="E4" s="226"/>
      <c r="F4" s="226"/>
      <c r="G4" s="226"/>
      <c r="H4" s="226"/>
      <c r="I4" s="226"/>
      <c r="J4" s="3"/>
      <c r="K4" s="3"/>
      <c r="L4" s="3"/>
    </row>
    <row r="5" spans="1:12" ht="21" customHeight="1">
      <c r="A5" s="226" t="s">
        <v>185</v>
      </c>
      <c r="B5" s="226"/>
      <c r="C5" s="226"/>
      <c r="D5" s="226"/>
      <c r="E5" s="226"/>
      <c r="F5" s="226"/>
      <c r="G5" s="226"/>
      <c r="H5" s="226"/>
      <c r="I5" s="226"/>
      <c r="J5" s="3"/>
      <c r="K5" s="3"/>
      <c r="L5" s="3"/>
    </row>
    <row r="6" spans="1:12" ht="21" customHeight="1">
      <c r="A6" s="227" t="s">
        <v>171</v>
      </c>
      <c r="B6" s="227"/>
      <c r="C6" s="227"/>
      <c r="D6" s="227"/>
      <c r="E6" s="227"/>
      <c r="F6" s="227"/>
      <c r="G6" s="227"/>
      <c r="H6" s="227"/>
      <c r="I6" s="227"/>
      <c r="J6" s="3"/>
      <c r="K6" s="3"/>
      <c r="L6" s="3"/>
    </row>
    <row r="7" spans="1:12" ht="21" customHeight="1">
      <c r="A7" s="174" t="s">
        <v>189</v>
      </c>
      <c r="B7" s="174"/>
      <c r="C7" s="174"/>
      <c r="D7" s="174"/>
      <c r="E7" s="174"/>
      <c r="F7" s="174"/>
      <c r="G7" s="174"/>
      <c r="H7" s="174"/>
      <c r="I7" s="174"/>
      <c r="J7" s="3"/>
      <c r="K7" s="3"/>
      <c r="L7" s="3"/>
    </row>
    <row r="8" spans="1:12" ht="21" customHeight="1">
      <c r="A8" s="226" t="s">
        <v>7</v>
      </c>
      <c r="B8" s="226"/>
      <c r="C8" s="226"/>
      <c r="D8" s="226"/>
      <c r="E8" s="226"/>
      <c r="F8" s="226"/>
      <c r="G8" s="226"/>
      <c r="H8" s="226"/>
      <c r="I8" s="226"/>
      <c r="J8" s="3"/>
      <c r="K8" s="3"/>
      <c r="L8" s="3"/>
    </row>
    <row r="9" spans="1:12" ht="21.75" customHeight="1">
      <c r="A9" s="224" t="s">
        <v>0</v>
      </c>
      <c r="B9" s="224" t="s">
        <v>1</v>
      </c>
      <c r="C9" s="224" t="s">
        <v>4</v>
      </c>
      <c r="D9" s="224" t="s">
        <v>3</v>
      </c>
      <c r="E9" s="224" t="s">
        <v>6</v>
      </c>
      <c r="F9" s="224" t="s">
        <v>9</v>
      </c>
      <c r="G9" s="224" t="s">
        <v>52</v>
      </c>
      <c r="H9" s="171" t="s">
        <v>28</v>
      </c>
      <c r="I9" s="224" t="s">
        <v>8</v>
      </c>
      <c r="J9" s="3"/>
      <c r="K9" s="3"/>
      <c r="L9" s="3"/>
    </row>
    <row r="10" spans="1:12" ht="21" customHeight="1">
      <c r="A10" s="225"/>
      <c r="B10" s="225"/>
      <c r="C10" s="225"/>
      <c r="D10" s="225"/>
      <c r="E10" s="225"/>
      <c r="F10" s="225"/>
      <c r="G10" s="225"/>
      <c r="H10" s="172" t="s">
        <v>53</v>
      </c>
      <c r="I10" s="225"/>
      <c r="J10" s="3"/>
      <c r="K10" s="3"/>
      <c r="L10" s="3"/>
    </row>
    <row r="11" spans="1:12" ht="21">
      <c r="A11" s="175">
        <v>1</v>
      </c>
      <c r="B11" s="176" t="s">
        <v>170</v>
      </c>
      <c r="C11" s="177" t="s">
        <v>131</v>
      </c>
      <c r="D11" s="177">
        <v>2445</v>
      </c>
      <c r="E11" s="173">
        <v>5</v>
      </c>
      <c r="F11" s="182">
        <f>E11*D11</f>
        <v>12225</v>
      </c>
      <c r="G11" s="179">
        <v>1.3365</v>
      </c>
      <c r="H11" s="173">
        <f>G11*E11</f>
        <v>6.6825</v>
      </c>
      <c r="I11" s="173">
        <f>F11*G11</f>
        <v>16338.7125</v>
      </c>
      <c r="J11" s="3"/>
      <c r="K11" s="3"/>
      <c r="L11" s="3"/>
    </row>
    <row r="12" spans="1:12" ht="21">
      <c r="A12" s="175">
        <v>2</v>
      </c>
      <c r="B12" s="176" t="s">
        <v>172</v>
      </c>
      <c r="C12" s="177" t="s">
        <v>5</v>
      </c>
      <c r="D12" s="177">
        <v>455</v>
      </c>
      <c r="E12" s="173">
        <v>454</v>
      </c>
      <c r="F12" s="182">
        <f>E12*D12</f>
        <v>206570</v>
      </c>
      <c r="G12" s="179">
        <v>1.3365</v>
      </c>
      <c r="H12" s="173">
        <f>G12*E12</f>
        <v>606.771</v>
      </c>
      <c r="I12" s="173">
        <f>F12*G12</f>
        <v>276080.805</v>
      </c>
      <c r="J12" s="3"/>
      <c r="K12" s="3"/>
      <c r="L12" s="3"/>
    </row>
    <row r="13" spans="1:12" ht="21">
      <c r="A13" s="180">
        <v>3</v>
      </c>
      <c r="B13" s="176" t="s">
        <v>173</v>
      </c>
      <c r="C13" s="177" t="s">
        <v>131</v>
      </c>
      <c r="D13" s="177">
        <v>1956</v>
      </c>
      <c r="E13" s="173">
        <v>32</v>
      </c>
      <c r="F13" s="173">
        <f>E13*D13</f>
        <v>62592</v>
      </c>
      <c r="G13" s="179">
        <v>1.3365</v>
      </c>
      <c r="H13" s="173">
        <f>G13*E13</f>
        <v>42.768</v>
      </c>
      <c r="I13" s="173">
        <f>G13*F13</f>
        <v>83654.208</v>
      </c>
      <c r="J13" s="3"/>
      <c r="K13" s="3"/>
      <c r="L13" s="3"/>
    </row>
    <row r="14" spans="1:12" ht="21">
      <c r="A14" s="178">
        <v>4</v>
      </c>
      <c r="B14" s="181" t="s">
        <v>175</v>
      </c>
      <c r="C14" s="177" t="s">
        <v>131</v>
      </c>
      <c r="D14" s="173">
        <v>1956</v>
      </c>
      <c r="E14" s="173">
        <v>295</v>
      </c>
      <c r="F14" s="173">
        <f>E14*D14</f>
        <v>577020</v>
      </c>
      <c r="G14" s="179">
        <v>1.3365</v>
      </c>
      <c r="H14" s="173">
        <f>G14*E14</f>
        <v>394.2675</v>
      </c>
      <c r="I14" s="173">
        <f>G14*F14</f>
        <v>771187.23</v>
      </c>
      <c r="J14" s="3"/>
      <c r="K14" s="3"/>
      <c r="L14" s="3"/>
    </row>
    <row r="15" spans="1:12" ht="21">
      <c r="A15" s="178">
        <v>5</v>
      </c>
      <c r="B15" s="181" t="s">
        <v>176</v>
      </c>
      <c r="C15" s="177" t="s">
        <v>131</v>
      </c>
      <c r="D15" s="173">
        <v>130</v>
      </c>
      <c r="E15" s="173">
        <v>290</v>
      </c>
      <c r="F15" s="173">
        <f>E15*D15</f>
        <v>37700</v>
      </c>
      <c r="G15" s="179">
        <v>1.3365</v>
      </c>
      <c r="H15" s="173">
        <f>G15*E15</f>
        <v>387.585</v>
      </c>
      <c r="I15" s="173">
        <f>G15*F15</f>
        <v>50386.05</v>
      </c>
      <c r="J15" s="3"/>
      <c r="K15" s="3"/>
      <c r="L15" s="3"/>
    </row>
    <row r="16" spans="1:12" ht="21">
      <c r="A16" s="180"/>
      <c r="B16" s="181"/>
      <c r="C16" s="177"/>
      <c r="D16" s="185"/>
      <c r="E16" s="173"/>
      <c r="F16" s="173"/>
      <c r="G16" s="179"/>
      <c r="H16" s="173"/>
      <c r="I16" s="173"/>
      <c r="J16" s="3"/>
      <c r="K16" s="3"/>
      <c r="L16" s="3"/>
    </row>
    <row r="17" spans="1:12" ht="21">
      <c r="A17" s="183"/>
      <c r="B17" s="184"/>
      <c r="C17" s="113"/>
      <c r="D17" s="185"/>
      <c r="E17" s="173"/>
      <c r="F17" s="173"/>
      <c r="G17" s="179"/>
      <c r="H17" s="173"/>
      <c r="I17" s="173"/>
      <c r="J17" s="3"/>
      <c r="K17" s="3"/>
      <c r="L17" s="3"/>
    </row>
    <row r="18" spans="1:12" ht="21">
      <c r="A18" s="5"/>
      <c r="B18" s="9"/>
      <c r="C18" s="27"/>
      <c r="D18" s="8"/>
      <c r="E18" s="8"/>
      <c r="F18" s="8"/>
      <c r="G18" s="85"/>
      <c r="H18" s="8"/>
      <c r="I18" s="8"/>
      <c r="J18" s="3"/>
      <c r="K18" s="3"/>
      <c r="L18" s="3"/>
    </row>
    <row r="19" spans="1:12" ht="21">
      <c r="A19" s="5"/>
      <c r="B19" s="9"/>
      <c r="C19" s="27"/>
      <c r="D19" s="186"/>
      <c r="E19" s="8"/>
      <c r="F19" s="8"/>
      <c r="G19" s="85"/>
      <c r="H19" s="8"/>
      <c r="I19" s="8"/>
      <c r="J19" s="3"/>
      <c r="K19" s="3"/>
      <c r="L19" s="3"/>
    </row>
    <row r="20" spans="1:12" ht="21">
      <c r="A20" s="5"/>
      <c r="B20" s="9"/>
      <c r="C20" s="27"/>
      <c r="D20" s="8"/>
      <c r="E20" s="8"/>
      <c r="F20" s="8"/>
      <c r="G20" s="85"/>
      <c r="H20" s="8"/>
      <c r="I20" s="8"/>
      <c r="J20" s="3"/>
      <c r="K20" s="3"/>
      <c r="L20" s="3"/>
    </row>
    <row r="21" spans="1:12" ht="21">
      <c r="A21" s="5"/>
      <c r="B21" s="9"/>
      <c r="C21" s="27"/>
      <c r="D21" s="8"/>
      <c r="E21" s="173"/>
      <c r="F21" s="8"/>
      <c r="G21" s="85"/>
      <c r="H21" s="8"/>
      <c r="I21" s="8"/>
      <c r="J21" s="3"/>
      <c r="K21" s="3"/>
      <c r="L21" s="3"/>
    </row>
    <row r="22" spans="1:12" ht="21">
      <c r="A22" s="5"/>
      <c r="B22" s="9"/>
      <c r="C22" s="27"/>
      <c r="D22" s="8"/>
      <c r="E22" s="8"/>
      <c r="F22" s="8"/>
      <c r="G22" s="85"/>
      <c r="H22" s="8"/>
      <c r="I22" s="8"/>
      <c r="J22" s="3"/>
      <c r="K22" s="3"/>
      <c r="L22" s="3"/>
    </row>
    <row r="23" spans="1:12" ht="21">
      <c r="A23" s="5"/>
      <c r="B23" s="9"/>
      <c r="C23" s="27"/>
      <c r="D23" s="8"/>
      <c r="E23" s="8"/>
      <c r="F23" s="8"/>
      <c r="G23" s="85"/>
      <c r="H23" s="8"/>
      <c r="I23" s="8"/>
      <c r="J23" s="3"/>
      <c r="K23" s="3"/>
      <c r="L23" s="3"/>
    </row>
    <row r="24" spans="1:12" ht="21.75" thickBot="1">
      <c r="A24" s="10"/>
      <c r="B24" s="11"/>
      <c r="C24" s="27"/>
      <c r="D24" s="5"/>
      <c r="E24" s="8"/>
      <c r="F24" s="8"/>
      <c r="G24" s="8"/>
      <c r="H24" s="8"/>
      <c r="I24" s="8"/>
      <c r="J24" s="3"/>
      <c r="K24" s="3"/>
      <c r="L24" s="3"/>
    </row>
    <row r="25" spans="1:12" ht="22.5" thickBot="1" thickTop="1">
      <c r="A25" s="12"/>
      <c r="B25" s="13" t="s">
        <v>10</v>
      </c>
      <c r="C25" s="29"/>
      <c r="D25" s="29"/>
      <c r="E25" s="29"/>
      <c r="F25" s="14">
        <f>SUM(F11:F24)</f>
        <v>896107</v>
      </c>
      <c r="G25" s="29"/>
      <c r="H25" s="187">
        <f>SUM(H11:H24)</f>
        <v>1438.074</v>
      </c>
      <c r="I25" s="15">
        <f>SUM(I11:I24)</f>
        <v>1197647.0055</v>
      </c>
      <c r="J25" s="3"/>
      <c r="K25" s="3"/>
      <c r="L25" s="3"/>
    </row>
    <row r="26" spans="1:12" ht="21.75" thickTop="1">
      <c r="A26" s="222"/>
      <c r="B26" s="222"/>
      <c r="C26" s="222"/>
      <c r="D26" s="222"/>
      <c r="E26" s="222"/>
      <c r="F26" s="222"/>
      <c r="G26" s="222"/>
      <c r="H26" s="222"/>
      <c r="I26" s="222"/>
      <c r="J26" s="3"/>
      <c r="K26" s="3"/>
      <c r="L26" s="3"/>
    </row>
    <row r="27" spans="1:12" ht="21">
      <c r="A27" s="223"/>
      <c r="B27" s="223"/>
      <c r="C27" s="223"/>
      <c r="D27" s="223"/>
      <c r="E27" s="223"/>
      <c r="F27" s="223"/>
      <c r="G27" s="223"/>
      <c r="H27" s="223"/>
      <c r="I27" s="223"/>
      <c r="J27" s="3"/>
      <c r="K27" s="3"/>
      <c r="L27" s="3"/>
    </row>
    <row r="28" spans="1:12" ht="21">
      <c r="A28" s="39"/>
      <c r="B28" s="39"/>
      <c r="C28" s="39"/>
      <c r="D28" s="39"/>
      <c r="E28" s="39"/>
      <c r="F28" s="39"/>
      <c r="G28" s="39"/>
      <c r="H28" s="33"/>
      <c r="I28" s="39"/>
      <c r="J28" s="3"/>
      <c r="K28" s="3"/>
      <c r="L28" s="3"/>
    </row>
    <row r="29" spans="1:12" ht="21">
      <c r="A29" s="39"/>
      <c r="B29" s="39"/>
      <c r="C29" s="39"/>
      <c r="D29" s="39"/>
      <c r="E29" s="39"/>
      <c r="F29" s="39"/>
      <c r="G29" s="39"/>
      <c r="H29" s="33"/>
      <c r="I29" s="39"/>
      <c r="J29" s="3"/>
      <c r="K29" s="3"/>
      <c r="L29" s="3"/>
    </row>
    <row r="30" spans="1:12" ht="21">
      <c r="A30" s="33"/>
      <c r="B30" s="33"/>
      <c r="C30" s="34"/>
      <c r="D30" s="34"/>
      <c r="E30" s="34"/>
      <c r="F30" s="35"/>
      <c r="G30" s="34"/>
      <c r="H30" s="36"/>
      <c r="I30" s="37"/>
      <c r="J30" s="3"/>
      <c r="K30" s="3"/>
      <c r="L30" s="3"/>
    </row>
    <row r="31" spans="1:12" ht="21">
      <c r="A31" s="34"/>
      <c r="B31" s="4"/>
      <c r="C31" s="4"/>
      <c r="D31" s="4"/>
      <c r="E31" s="4"/>
      <c r="F31" s="4"/>
      <c r="G31" s="4"/>
      <c r="H31" s="38"/>
      <c r="I31" s="4"/>
      <c r="J31" s="3"/>
      <c r="K31" s="3"/>
      <c r="L31" s="3"/>
    </row>
    <row r="32" spans="1:12" ht="21">
      <c r="A32" s="34"/>
      <c r="B32" s="4"/>
      <c r="C32" s="4"/>
      <c r="D32" s="4"/>
      <c r="E32" s="4"/>
      <c r="F32" s="4"/>
      <c r="G32" s="4"/>
      <c r="H32" s="38"/>
      <c r="I32" s="4"/>
      <c r="J32" s="3"/>
      <c r="K32" s="3"/>
      <c r="L32" s="3"/>
    </row>
    <row r="33" spans="1:12" ht="21">
      <c r="A33" s="34"/>
      <c r="B33" s="4"/>
      <c r="C33" s="4"/>
      <c r="D33" s="4"/>
      <c r="E33" s="4"/>
      <c r="F33" s="4"/>
      <c r="G33" s="4"/>
      <c r="H33" s="38"/>
      <c r="I33" s="4"/>
      <c r="J33" s="3"/>
      <c r="K33" s="3"/>
      <c r="L33" s="3"/>
    </row>
    <row r="34" spans="1:12" ht="21">
      <c r="A34" s="34"/>
      <c r="B34" s="4"/>
      <c r="C34" s="4"/>
      <c r="D34" s="4"/>
      <c r="E34" s="4"/>
      <c r="F34" s="4"/>
      <c r="G34" s="4"/>
      <c r="H34" s="38"/>
      <c r="I34" s="4"/>
      <c r="J34" s="3"/>
      <c r="K34" s="3"/>
      <c r="L34" s="3"/>
    </row>
    <row r="35" spans="1:12" ht="21">
      <c r="A35" s="34"/>
      <c r="B35" s="4"/>
      <c r="C35" s="4"/>
      <c r="D35" s="4"/>
      <c r="E35" s="4"/>
      <c r="F35" s="4"/>
      <c r="G35" s="4"/>
      <c r="H35" s="38"/>
      <c r="I35" s="4"/>
      <c r="J35" s="3"/>
      <c r="K35" s="3"/>
      <c r="L35" s="3"/>
    </row>
    <row r="36" spans="1:12" ht="21">
      <c r="A36" s="34"/>
      <c r="B36" s="4"/>
      <c r="C36" s="4"/>
      <c r="D36" s="4"/>
      <c r="E36" s="4"/>
      <c r="F36" s="4"/>
      <c r="G36" s="4"/>
      <c r="H36" s="38"/>
      <c r="I36" s="4"/>
      <c r="J36" s="3"/>
      <c r="K36" s="3"/>
      <c r="L36" s="3"/>
    </row>
    <row r="37" spans="1:12" ht="21">
      <c r="A37" s="34"/>
      <c r="B37" s="4"/>
      <c r="C37" s="4"/>
      <c r="D37" s="4"/>
      <c r="E37" s="4"/>
      <c r="F37" s="4"/>
      <c r="G37" s="4"/>
      <c r="H37" s="38"/>
      <c r="I37" s="4"/>
      <c r="J37" s="3"/>
      <c r="K37" s="3"/>
      <c r="L37" s="3"/>
    </row>
    <row r="38" spans="1:12" ht="21">
      <c r="A38" s="34"/>
      <c r="B38" s="4"/>
      <c r="C38" s="4"/>
      <c r="D38" s="4"/>
      <c r="E38" s="4"/>
      <c r="F38" s="4"/>
      <c r="G38" s="4"/>
      <c r="H38" s="38"/>
      <c r="I38" s="4"/>
      <c r="J38" s="3"/>
      <c r="K38" s="3"/>
      <c r="L38" s="3"/>
    </row>
    <row r="39" spans="1:12" ht="21.75" customHeight="1">
      <c r="A39" s="34"/>
      <c r="B39" s="4"/>
      <c r="C39" s="4"/>
      <c r="D39" s="4"/>
      <c r="E39" s="4"/>
      <c r="F39" s="4"/>
      <c r="G39" s="4"/>
      <c r="H39" s="38"/>
      <c r="I39" s="4"/>
      <c r="J39" s="3"/>
      <c r="K39" s="3"/>
      <c r="L39" s="3"/>
    </row>
    <row r="40" spans="1:12" ht="21.75" customHeight="1">
      <c r="A40" s="34"/>
      <c r="B40" s="4"/>
      <c r="C40" s="4"/>
      <c r="D40" s="4"/>
      <c r="E40" s="4"/>
      <c r="F40" s="4"/>
      <c r="G40" s="4"/>
      <c r="H40" s="38"/>
      <c r="I40" s="4"/>
      <c r="J40" s="3"/>
      <c r="K40" s="3"/>
      <c r="L40" s="3"/>
    </row>
    <row r="41" spans="1:12" ht="21" customHeight="1">
      <c r="A41" s="34"/>
      <c r="B41" s="4"/>
      <c r="C41" s="4"/>
      <c r="D41" s="4"/>
      <c r="E41" s="4"/>
      <c r="F41" s="4"/>
      <c r="G41" s="4"/>
      <c r="H41" s="38"/>
      <c r="I41" s="4"/>
      <c r="J41" s="3"/>
      <c r="K41" s="3"/>
      <c r="L41" s="3"/>
    </row>
    <row r="42" spans="1:12" ht="21" customHeight="1">
      <c r="A42" s="34"/>
      <c r="B42" s="4"/>
      <c r="C42" s="4"/>
      <c r="D42" s="4"/>
      <c r="E42" s="4"/>
      <c r="F42" s="4"/>
      <c r="G42" s="4"/>
      <c r="H42" s="38"/>
      <c r="I42" s="4"/>
      <c r="J42" s="3"/>
      <c r="K42" s="3"/>
      <c r="L42" s="3"/>
    </row>
    <row r="43" spans="1:12" ht="22.5" customHeight="1">
      <c r="A43" s="34"/>
      <c r="B43" s="4"/>
      <c r="C43" s="4"/>
      <c r="D43" s="4"/>
      <c r="E43" s="4"/>
      <c r="F43" s="4"/>
      <c r="G43" s="4"/>
      <c r="H43" s="38"/>
      <c r="I43" s="4"/>
      <c r="J43" s="3"/>
      <c r="K43" s="3"/>
      <c r="L43" s="3"/>
    </row>
    <row r="44" spans="1:12" ht="21">
      <c r="A44" s="34"/>
      <c r="B44" s="4"/>
      <c r="C44" s="4"/>
      <c r="D44" s="4"/>
      <c r="E44" s="4"/>
      <c r="F44" s="4"/>
      <c r="G44" s="4"/>
      <c r="H44" s="38"/>
      <c r="I44" s="4"/>
      <c r="J44" s="3"/>
      <c r="K44" s="3"/>
      <c r="L44" s="3"/>
    </row>
    <row r="45" spans="1:12" ht="21">
      <c r="A45" s="34"/>
      <c r="B45" s="4"/>
      <c r="C45" s="4"/>
      <c r="D45" s="4"/>
      <c r="E45" s="4"/>
      <c r="F45" s="4"/>
      <c r="G45" s="4"/>
      <c r="H45" s="38"/>
      <c r="I45" s="4"/>
      <c r="J45" s="3"/>
      <c r="K45" s="3"/>
      <c r="L45" s="3"/>
    </row>
    <row r="46" spans="1:12" ht="21">
      <c r="A46" s="224" t="s">
        <v>0</v>
      </c>
      <c r="B46" s="224" t="s">
        <v>1</v>
      </c>
      <c r="C46" s="224" t="s">
        <v>4</v>
      </c>
      <c r="D46" s="224" t="s">
        <v>3</v>
      </c>
      <c r="E46" s="224" t="s">
        <v>6</v>
      </c>
      <c r="F46" s="224" t="s">
        <v>9</v>
      </c>
      <c r="G46" s="224" t="s">
        <v>52</v>
      </c>
      <c r="H46" s="94" t="s">
        <v>28</v>
      </c>
      <c r="I46" s="224" t="s">
        <v>8</v>
      </c>
      <c r="J46" s="3"/>
      <c r="K46" s="3"/>
      <c r="L46" s="3"/>
    </row>
    <row r="47" spans="1:12" ht="21">
      <c r="A47" s="225"/>
      <c r="B47" s="225"/>
      <c r="C47" s="225"/>
      <c r="D47" s="225"/>
      <c r="E47" s="225"/>
      <c r="F47" s="225"/>
      <c r="G47" s="225"/>
      <c r="H47" s="95" t="s">
        <v>53</v>
      </c>
      <c r="I47" s="225"/>
      <c r="J47" s="3"/>
      <c r="K47" s="3"/>
      <c r="L47" s="3"/>
    </row>
    <row r="48" spans="1:12" ht="21">
      <c r="A48" s="17"/>
      <c r="B48" s="17" t="s">
        <v>11</v>
      </c>
      <c r="C48" s="18"/>
      <c r="D48" s="18"/>
      <c r="E48" s="18"/>
      <c r="F48" s="19">
        <f>F25</f>
        <v>896107</v>
      </c>
      <c r="G48" s="18"/>
      <c r="H48" s="28">
        <v>1.3365</v>
      </c>
      <c r="I48" s="20">
        <f>H48*F48</f>
        <v>1197647.0055</v>
      </c>
      <c r="J48" s="3"/>
      <c r="K48" s="3"/>
      <c r="L48" s="3"/>
    </row>
    <row r="49" spans="1:12" ht="21">
      <c r="A49" s="7"/>
      <c r="B49" s="5"/>
      <c r="C49" s="5"/>
      <c r="D49" s="5"/>
      <c r="E49" s="5"/>
      <c r="F49" s="5"/>
      <c r="G49" s="5"/>
      <c r="H49" s="6"/>
      <c r="I49" s="5"/>
      <c r="J49" s="3"/>
      <c r="K49" s="3"/>
      <c r="L49" s="3"/>
    </row>
    <row r="50" spans="1:12" ht="21">
      <c r="A50" s="7"/>
      <c r="B50" s="5"/>
      <c r="C50" s="5"/>
      <c r="D50" s="5"/>
      <c r="E50" s="5"/>
      <c r="F50" s="5"/>
      <c r="G50" s="5"/>
      <c r="H50" s="6"/>
      <c r="I50" s="5"/>
      <c r="J50" s="3"/>
      <c r="K50" s="3"/>
      <c r="L50" s="3"/>
    </row>
    <row r="51" spans="1:12" ht="21">
      <c r="A51" s="7"/>
      <c r="B51" s="5"/>
      <c r="C51" s="5"/>
      <c r="D51" s="5"/>
      <c r="E51" s="5"/>
      <c r="F51" s="5"/>
      <c r="G51" s="5"/>
      <c r="H51" s="6"/>
      <c r="I51" s="5"/>
      <c r="J51" s="3"/>
      <c r="K51" s="3"/>
      <c r="L51" s="3"/>
    </row>
    <row r="52" spans="1:12" ht="23.25" customHeight="1">
      <c r="A52" s="7"/>
      <c r="B52" s="5"/>
      <c r="C52" s="5"/>
      <c r="D52" s="5"/>
      <c r="E52" s="5"/>
      <c r="F52" s="5"/>
      <c r="G52" s="5"/>
      <c r="H52" s="6"/>
      <c r="I52" s="5"/>
      <c r="J52" s="3"/>
      <c r="K52" s="3"/>
      <c r="L52" s="3"/>
    </row>
    <row r="53" spans="1:12" ht="21">
      <c r="A53" s="7"/>
      <c r="B53" s="5"/>
      <c r="C53" s="5"/>
      <c r="D53" s="5"/>
      <c r="E53" s="5"/>
      <c r="F53" s="5"/>
      <c r="G53" s="5"/>
      <c r="H53" s="6"/>
      <c r="I53" s="5"/>
      <c r="J53" s="3"/>
      <c r="K53" s="3"/>
      <c r="L53" s="3"/>
    </row>
    <row r="54" spans="1:12" ht="21">
      <c r="A54" s="7"/>
      <c r="B54" s="5"/>
      <c r="C54" s="5"/>
      <c r="D54" s="5"/>
      <c r="E54" s="5"/>
      <c r="F54" s="5"/>
      <c r="G54" s="5"/>
      <c r="H54" s="6"/>
      <c r="I54" s="5"/>
      <c r="J54" s="3"/>
      <c r="K54" s="3"/>
      <c r="L54" s="3"/>
    </row>
    <row r="55" spans="1:12" ht="21.75" thickBot="1">
      <c r="A55" s="10"/>
      <c r="B55" s="11"/>
      <c r="C55" s="10"/>
      <c r="D55" s="5"/>
      <c r="E55" s="5"/>
      <c r="F55" s="21">
        <f>SUM(F48:F54)</f>
        <v>896107</v>
      </c>
      <c r="G55" s="5"/>
      <c r="H55" s="6"/>
      <c r="I55" s="5"/>
      <c r="J55" s="3"/>
      <c r="K55" s="3"/>
      <c r="L55" s="3"/>
    </row>
    <row r="56" spans="1:12" ht="22.5" thickBot="1" thickTop="1">
      <c r="A56" s="228" t="s">
        <v>12</v>
      </c>
      <c r="B56" s="228"/>
      <c r="C56" s="228"/>
      <c r="D56" s="228"/>
      <c r="E56" s="228"/>
      <c r="F56" s="228"/>
      <c r="G56" s="228"/>
      <c r="H56" s="229"/>
      <c r="I56" s="15">
        <f>SUM(I48:I55)</f>
        <v>1197647.0055</v>
      </c>
      <c r="J56" s="3"/>
      <c r="K56" s="3"/>
      <c r="L56" s="3"/>
    </row>
    <row r="57" spans="1:12" ht="21.75" thickTop="1">
      <c r="A57" s="16"/>
      <c r="B57" s="22"/>
      <c r="C57" s="22"/>
      <c r="D57" s="22"/>
      <c r="E57" s="22"/>
      <c r="F57" s="22"/>
      <c r="G57" s="22"/>
      <c r="H57" s="22"/>
      <c r="I57" s="22"/>
      <c r="J57" s="3"/>
      <c r="K57" s="3"/>
      <c r="L57" s="3"/>
    </row>
    <row r="58" spans="1:12" ht="21">
      <c r="A58" s="30" t="s">
        <v>13</v>
      </c>
      <c r="B58" s="16" t="s">
        <v>15</v>
      </c>
      <c r="C58" s="22"/>
      <c r="D58" s="22"/>
      <c r="E58" s="22"/>
      <c r="F58" s="22"/>
      <c r="G58" s="16" t="s">
        <v>27</v>
      </c>
      <c r="H58" s="31">
        <f>ROUNDDOWN(I56,-4)</f>
        <v>1190000</v>
      </c>
      <c r="I58" s="22"/>
      <c r="J58" s="3"/>
      <c r="K58" s="3"/>
      <c r="L58" s="3"/>
    </row>
    <row r="59" spans="1:12" ht="21">
      <c r="A59" s="30" t="s">
        <v>14</v>
      </c>
      <c r="B59" s="16" t="s">
        <v>16</v>
      </c>
      <c r="C59" s="22"/>
      <c r="D59" s="22"/>
      <c r="E59" s="22"/>
      <c r="F59" s="22"/>
      <c r="G59" s="16" t="s">
        <v>27</v>
      </c>
      <c r="H59" s="23"/>
      <c r="I59" s="22"/>
      <c r="J59" s="3"/>
      <c r="K59" s="3"/>
      <c r="L59" s="3"/>
    </row>
    <row r="60" spans="1:12" ht="21">
      <c r="A60" s="30" t="s">
        <v>17</v>
      </c>
      <c r="B60" s="16" t="s">
        <v>23</v>
      </c>
      <c r="C60" s="22"/>
      <c r="D60" s="22"/>
      <c r="E60" s="22"/>
      <c r="F60" s="22"/>
      <c r="G60" s="16" t="s">
        <v>27</v>
      </c>
      <c r="H60" s="23"/>
      <c r="I60" s="22"/>
      <c r="J60" s="3"/>
      <c r="K60" s="3"/>
      <c r="L60" s="3"/>
    </row>
    <row r="61" spans="1:12" ht="21">
      <c r="A61" s="30"/>
      <c r="B61" s="22"/>
      <c r="C61" s="22"/>
      <c r="D61" s="22"/>
      <c r="E61" s="22"/>
      <c r="F61" s="22"/>
      <c r="G61" s="22"/>
      <c r="H61" s="22"/>
      <c r="I61" s="22"/>
      <c r="J61" s="3"/>
      <c r="K61" s="3"/>
      <c r="L61" s="3"/>
    </row>
    <row r="62" spans="1:12" ht="21">
      <c r="A62" s="30" t="s">
        <v>18</v>
      </c>
      <c r="B62" s="16" t="s">
        <v>24</v>
      </c>
      <c r="C62" s="22"/>
      <c r="D62" s="22"/>
      <c r="E62" s="22"/>
      <c r="F62" s="22"/>
      <c r="G62" s="16" t="s">
        <v>27</v>
      </c>
      <c r="H62" s="32">
        <v>1.3365</v>
      </c>
      <c r="I62" s="22"/>
      <c r="J62" s="3"/>
      <c r="K62" s="3"/>
      <c r="L62" s="3"/>
    </row>
    <row r="63" spans="1:12" ht="21">
      <c r="A63" s="30" t="s">
        <v>19</v>
      </c>
      <c r="B63" s="16" t="s">
        <v>25</v>
      </c>
      <c r="C63" s="22"/>
      <c r="D63" s="22"/>
      <c r="E63" s="22"/>
      <c r="F63" s="22"/>
      <c r="G63" s="16" t="s">
        <v>27</v>
      </c>
      <c r="H63" s="23"/>
      <c r="I63" s="22"/>
      <c r="J63" s="3"/>
      <c r="K63" s="3"/>
      <c r="L63" s="3"/>
    </row>
    <row r="64" spans="1:12" ht="21">
      <c r="A64" s="30"/>
      <c r="B64" s="22"/>
      <c r="C64" s="22"/>
      <c r="D64" s="22"/>
      <c r="E64" s="22"/>
      <c r="F64" s="22"/>
      <c r="G64" s="16" t="s">
        <v>26</v>
      </c>
      <c r="H64" s="22"/>
      <c r="I64" s="22"/>
      <c r="J64" s="3"/>
      <c r="K64" s="3"/>
      <c r="L64" s="3"/>
    </row>
    <row r="65" spans="1:12" ht="21">
      <c r="A65" s="30" t="s">
        <v>20</v>
      </c>
      <c r="B65" s="16" t="s">
        <v>29</v>
      </c>
      <c r="C65" s="16"/>
      <c r="D65" s="16"/>
      <c r="E65" s="16"/>
      <c r="F65" s="22"/>
      <c r="G65" s="16" t="s">
        <v>30</v>
      </c>
      <c r="H65" s="23"/>
      <c r="I65" s="22"/>
      <c r="J65" s="3"/>
      <c r="K65" s="3"/>
      <c r="L65" s="3"/>
    </row>
    <row r="66" spans="1:12" ht="21.75" customHeight="1">
      <c r="A66" s="30" t="s">
        <v>21</v>
      </c>
      <c r="B66" s="16" t="s">
        <v>31</v>
      </c>
      <c r="C66" s="16"/>
      <c r="D66" s="16"/>
      <c r="E66" s="16"/>
      <c r="F66" s="16"/>
      <c r="G66" s="16" t="s">
        <v>27</v>
      </c>
      <c r="H66" s="23"/>
      <c r="I66" s="22"/>
      <c r="J66" s="24"/>
      <c r="K66" s="3"/>
      <c r="L66" s="3"/>
    </row>
    <row r="67" spans="1:12" ht="21.75" customHeight="1">
      <c r="A67" s="30" t="s">
        <v>22</v>
      </c>
      <c r="B67" s="16" t="s">
        <v>32</v>
      </c>
      <c r="C67" s="16"/>
      <c r="D67" s="16"/>
      <c r="E67" s="16"/>
      <c r="F67" s="16"/>
      <c r="G67" s="16"/>
      <c r="H67" s="23"/>
      <c r="I67" s="22"/>
      <c r="J67" s="3"/>
      <c r="K67" s="3"/>
      <c r="L67" s="3"/>
    </row>
    <row r="68" spans="1:12" ht="21.75" customHeight="1">
      <c r="A68" s="22"/>
      <c r="B68" s="16" t="s">
        <v>51</v>
      </c>
      <c r="C68" s="216">
        <f>ROUNDDOWN(H58,-4)</f>
        <v>1190000</v>
      </c>
      <c r="D68" s="217"/>
      <c r="E68" s="217" t="str">
        <f>_xlfn.BAHTTEXT(C68)</f>
        <v>หนึ่งล้านหนึ่งแสนเก้าหมื่นบาทถ้วน</v>
      </c>
      <c r="F68" s="217"/>
      <c r="G68" s="217"/>
      <c r="H68" s="16"/>
      <c r="I68" s="22"/>
      <c r="J68" s="3"/>
      <c r="K68" s="3"/>
      <c r="L68" s="3"/>
    </row>
    <row r="69" spans="1:12" ht="21">
      <c r="A69" s="22"/>
      <c r="B69" s="22"/>
      <c r="C69" s="22"/>
      <c r="D69" s="22"/>
      <c r="E69" s="22"/>
      <c r="F69" s="22"/>
      <c r="G69" s="22"/>
      <c r="H69" s="22"/>
      <c r="I69" s="22"/>
      <c r="J69" s="3"/>
      <c r="K69" s="3"/>
      <c r="L69" s="3"/>
    </row>
    <row r="70" spans="1:12" ht="21">
      <c r="A70" s="22"/>
      <c r="B70" s="219" t="s">
        <v>107</v>
      </c>
      <c r="C70" s="219"/>
      <c r="D70" s="219"/>
      <c r="E70" s="219"/>
      <c r="F70" s="219"/>
      <c r="G70" s="219"/>
      <c r="H70" s="2"/>
      <c r="I70" s="2"/>
      <c r="J70" s="3"/>
      <c r="K70" s="3"/>
      <c r="L70" s="3"/>
    </row>
    <row r="71" spans="1:12" ht="21.75" customHeight="1">
      <c r="A71" s="16"/>
      <c r="B71" s="87"/>
      <c r="C71" s="87"/>
      <c r="D71" s="87"/>
      <c r="E71" s="87"/>
      <c r="F71" s="87"/>
      <c r="G71" s="87"/>
      <c r="H71" s="16"/>
      <c r="I71" s="16"/>
      <c r="J71" s="3"/>
      <c r="K71" s="3"/>
      <c r="L71" s="3"/>
    </row>
    <row r="72" spans="1:12" ht="21.75" customHeight="1">
      <c r="A72" s="16"/>
      <c r="B72" s="220" t="s">
        <v>108</v>
      </c>
      <c r="C72" s="220"/>
      <c r="D72" s="220"/>
      <c r="E72" s="220"/>
      <c r="F72" s="220"/>
      <c r="G72" s="220"/>
      <c r="H72" s="16"/>
      <c r="I72" s="16"/>
      <c r="J72" s="3"/>
      <c r="K72" s="3"/>
      <c r="L72" s="3"/>
    </row>
    <row r="73" spans="2:12" ht="21.75" customHeight="1">
      <c r="B73" s="220" t="s">
        <v>135</v>
      </c>
      <c r="C73" s="220"/>
      <c r="D73" s="220"/>
      <c r="E73" s="220"/>
      <c r="F73" s="220"/>
      <c r="G73" s="220"/>
      <c r="J73" s="3"/>
      <c r="K73" s="3"/>
      <c r="L73" s="3"/>
    </row>
    <row r="74" spans="2:12" ht="21">
      <c r="B74" s="220" t="s">
        <v>136</v>
      </c>
      <c r="C74" s="220"/>
      <c r="D74" s="220"/>
      <c r="E74" s="220"/>
      <c r="F74" s="220"/>
      <c r="G74" s="220"/>
      <c r="J74" s="3"/>
      <c r="K74" s="3"/>
      <c r="L74" s="3"/>
    </row>
    <row r="75" spans="2:7" ht="21">
      <c r="B75" s="88" t="s">
        <v>109</v>
      </c>
      <c r="C75" s="88"/>
      <c r="D75" s="88"/>
      <c r="E75" s="88" t="s">
        <v>110</v>
      </c>
      <c r="F75" s="3"/>
      <c r="G75" s="3"/>
    </row>
    <row r="76" spans="2:7" ht="21">
      <c r="B76" s="221" t="s">
        <v>137</v>
      </c>
      <c r="C76" s="221"/>
      <c r="D76" s="221"/>
      <c r="E76" s="89" t="s">
        <v>111</v>
      </c>
      <c r="F76" s="89"/>
      <c r="G76" s="89"/>
    </row>
    <row r="77" spans="2:7" ht="21">
      <c r="B77" s="220" t="s">
        <v>138</v>
      </c>
      <c r="C77" s="220"/>
      <c r="D77" s="88"/>
      <c r="E77" s="89" t="s">
        <v>113</v>
      </c>
      <c r="F77" s="89"/>
      <c r="G77" s="89"/>
    </row>
    <row r="78" spans="2:7" ht="21.75">
      <c r="B78"/>
      <c r="C78"/>
      <c r="D78"/>
      <c r="E78"/>
      <c r="F78"/>
      <c r="G78"/>
    </row>
    <row r="79" spans="2:7" ht="21">
      <c r="B79" s="218"/>
      <c r="C79" s="218"/>
      <c r="D79" s="218"/>
      <c r="E79" s="218"/>
      <c r="F79" s="218"/>
      <c r="G79" s="218"/>
    </row>
  </sheetData>
  <sheetProtection/>
  <mergeCells count="35">
    <mergeCell ref="A1:I1"/>
    <mergeCell ref="A2:I2"/>
    <mergeCell ref="G9:G10"/>
    <mergeCell ref="D9:D10"/>
    <mergeCell ref="E9:E10"/>
    <mergeCell ref="A4:I4"/>
    <mergeCell ref="A3:I3"/>
    <mergeCell ref="A56:H56"/>
    <mergeCell ref="I46:I47"/>
    <mergeCell ref="G46:G47"/>
    <mergeCell ref="F46:F47"/>
    <mergeCell ref="E46:E47"/>
    <mergeCell ref="D46:D47"/>
    <mergeCell ref="C46:C47"/>
    <mergeCell ref="B46:B47"/>
    <mergeCell ref="A46:A47"/>
    <mergeCell ref="A26:I26"/>
    <mergeCell ref="A27:I27"/>
    <mergeCell ref="I9:I10"/>
    <mergeCell ref="C9:C10"/>
    <mergeCell ref="A8:I8"/>
    <mergeCell ref="A5:I5"/>
    <mergeCell ref="A9:A10"/>
    <mergeCell ref="A6:I6"/>
    <mergeCell ref="B9:B10"/>
    <mergeCell ref="F9:F10"/>
    <mergeCell ref="C68:D68"/>
    <mergeCell ref="E68:G68"/>
    <mergeCell ref="B79:G79"/>
    <mergeCell ref="B70:G70"/>
    <mergeCell ref="B72:G72"/>
    <mergeCell ref="B73:G73"/>
    <mergeCell ref="B74:G74"/>
    <mergeCell ref="B76:D76"/>
    <mergeCell ref="B77:C77"/>
  </mergeCells>
  <printOptions/>
  <pageMargins left="0.2755905511811024" right="0.13" top="0.7086614173228347" bottom="0.7480314960629921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5"/>
  <sheetViews>
    <sheetView tabSelected="1" view="pageBreakPreview" zoomScaleSheetLayoutView="100" workbookViewId="0" topLeftCell="A1">
      <selection activeCell="A33" sqref="A33:F33"/>
    </sheetView>
  </sheetViews>
  <sheetFormatPr defaultColWidth="9.140625" defaultRowHeight="21.75"/>
  <cols>
    <col min="1" max="1" width="9.00390625" style="0" customWidth="1"/>
    <col min="2" max="2" width="33.421875" style="0" customWidth="1"/>
    <col min="3" max="3" width="25.00390625" style="0" customWidth="1"/>
    <col min="4" max="4" width="14.57421875" style="0" customWidth="1"/>
    <col min="5" max="5" width="26.7109375" style="0" customWidth="1"/>
    <col min="6" max="6" width="24.421875" style="0" customWidth="1"/>
    <col min="7" max="7" width="28.57421875" style="0" customWidth="1"/>
  </cols>
  <sheetData>
    <row r="1" spans="1:6" ht="21.75">
      <c r="A1" s="25"/>
      <c r="B1" s="25"/>
      <c r="C1" s="25"/>
      <c r="D1" s="25"/>
      <c r="E1" s="25"/>
      <c r="F1" s="26" t="s">
        <v>33</v>
      </c>
    </row>
    <row r="2" spans="1:6" ht="23.25">
      <c r="A2" s="232" t="s">
        <v>34</v>
      </c>
      <c r="B2" s="233"/>
      <c r="C2" s="233"/>
      <c r="D2" s="233"/>
      <c r="E2" s="233"/>
      <c r="F2" s="234"/>
    </row>
    <row r="3" spans="1:6" ht="21.75" customHeight="1">
      <c r="A3" s="235" t="s">
        <v>186</v>
      </c>
      <c r="B3" s="246"/>
      <c r="C3" s="246"/>
      <c r="D3" s="246"/>
      <c r="E3" s="246"/>
      <c r="F3" s="247"/>
    </row>
    <row r="4" spans="1:6" ht="21.75" customHeight="1">
      <c r="A4" s="189" t="s">
        <v>178</v>
      </c>
      <c r="B4" s="190"/>
      <c r="C4" s="190"/>
      <c r="D4" s="190"/>
      <c r="E4" s="190"/>
      <c r="F4" s="191"/>
    </row>
    <row r="5" spans="1:6" ht="21.75" customHeight="1">
      <c r="A5" s="235" t="s">
        <v>139</v>
      </c>
      <c r="B5" s="236"/>
      <c r="C5" s="236"/>
      <c r="D5" s="236"/>
      <c r="E5" s="236"/>
      <c r="F5" s="237"/>
    </row>
    <row r="6" spans="1:6" ht="21.75" customHeight="1">
      <c r="A6" s="188" t="s">
        <v>140</v>
      </c>
      <c r="B6" s="192"/>
      <c r="C6" s="192"/>
      <c r="D6" s="192"/>
      <c r="E6" s="192"/>
      <c r="F6" s="193"/>
    </row>
    <row r="7" spans="1:6" ht="21.75" customHeight="1">
      <c r="A7" s="189" t="s">
        <v>168</v>
      </c>
      <c r="B7" s="194" t="s">
        <v>187</v>
      </c>
      <c r="C7" s="192"/>
      <c r="D7" s="192"/>
      <c r="E7" s="192"/>
      <c r="F7" s="193"/>
    </row>
    <row r="8" spans="1:6" ht="21.75">
      <c r="A8" s="189" t="s">
        <v>106</v>
      </c>
      <c r="B8" s="195"/>
      <c r="C8" s="192"/>
      <c r="D8" s="192"/>
      <c r="E8" s="192"/>
      <c r="F8" s="193"/>
    </row>
    <row r="9" spans="1:6" ht="21.75">
      <c r="A9" s="189" t="s">
        <v>190</v>
      </c>
      <c r="B9" s="192"/>
      <c r="C9" s="192"/>
      <c r="D9" s="192"/>
      <c r="E9" s="192"/>
      <c r="F9" s="193"/>
    </row>
    <row r="10" spans="1:6" ht="24" thickBot="1">
      <c r="A10" s="196"/>
      <c r="B10" s="196"/>
      <c r="C10" s="196"/>
      <c r="D10" s="196"/>
      <c r="E10" s="196"/>
      <c r="F10" s="197" t="s">
        <v>35</v>
      </c>
    </row>
    <row r="11" spans="1:6" ht="24" thickTop="1">
      <c r="A11" s="90"/>
      <c r="B11" s="90"/>
      <c r="C11" s="90"/>
      <c r="D11" s="90"/>
      <c r="E11" s="90"/>
      <c r="F11" s="90"/>
    </row>
    <row r="12" spans="1:6" ht="23.25">
      <c r="A12" s="91" t="s">
        <v>0</v>
      </c>
      <c r="B12" s="92" t="s">
        <v>1</v>
      </c>
      <c r="C12" s="91" t="s">
        <v>36</v>
      </c>
      <c r="D12" s="91" t="s">
        <v>37</v>
      </c>
      <c r="E12" s="91" t="s">
        <v>38</v>
      </c>
      <c r="F12" s="91" t="s">
        <v>2</v>
      </c>
    </row>
    <row r="13" spans="1:6" ht="24" thickBot="1">
      <c r="A13" s="93"/>
      <c r="B13" s="93"/>
      <c r="C13" s="93"/>
      <c r="D13" s="93"/>
      <c r="E13" s="93"/>
      <c r="F13" s="93"/>
    </row>
    <row r="14" spans="1:6" ht="24" thickTop="1">
      <c r="A14" s="198">
        <v>3</v>
      </c>
      <c r="B14" s="198" t="s">
        <v>39</v>
      </c>
      <c r="C14" s="199">
        <f>SUM('แบบ ปร.4'!F48)</f>
        <v>896107</v>
      </c>
      <c r="D14" s="198">
        <v>1.3365</v>
      </c>
      <c r="E14" s="199">
        <f>C14*D14</f>
        <v>1197647.0055</v>
      </c>
      <c r="F14" s="198"/>
    </row>
    <row r="15" spans="1:6" ht="23.25">
      <c r="A15" s="198"/>
      <c r="B15" s="198" t="s">
        <v>169</v>
      </c>
      <c r="C15" s="199"/>
      <c r="D15" s="198"/>
      <c r="E15" s="199"/>
      <c r="F15" s="198"/>
    </row>
    <row r="16" spans="1:6" ht="23.25">
      <c r="A16" s="198"/>
      <c r="B16" s="200" t="s">
        <v>40</v>
      </c>
      <c r="C16" s="198"/>
      <c r="D16" s="198"/>
      <c r="E16" s="198"/>
      <c r="F16" s="198"/>
    </row>
    <row r="17" spans="1:6" ht="23.25">
      <c r="A17" s="198"/>
      <c r="B17" s="198" t="s">
        <v>41</v>
      </c>
      <c r="C17" s="198"/>
      <c r="D17" s="198"/>
      <c r="E17" s="198"/>
      <c r="F17" s="198"/>
    </row>
    <row r="18" spans="1:6" ht="23.25">
      <c r="A18" s="198"/>
      <c r="B18" s="198" t="s">
        <v>42</v>
      </c>
      <c r="C18" s="198" t="s">
        <v>179</v>
      </c>
      <c r="D18" s="198"/>
      <c r="E18" s="198"/>
      <c r="F18" s="198"/>
    </row>
    <row r="19" spans="1:6" ht="23.25">
      <c r="A19" s="198"/>
      <c r="B19" s="198" t="s">
        <v>43</v>
      </c>
      <c r="C19" s="198"/>
      <c r="D19" s="198"/>
      <c r="E19" s="198"/>
      <c r="F19" s="198"/>
    </row>
    <row r="20" spans="1:6" ht="24" thickBot="1">
      <c r="A20" s="201"/>
      <c r="B20" s="201" t="s">
        <v>44</v>
      </c>
      <c r="C20" s="201"/>
      <c r="D20" s="201"/>
      <c r="E20" s="201"/>
      <c r="F20" s="201"/>
    </row>
    <row r="21" spans="1:6" ht="24" thickTop="1">
      <c r="A21" s="202" t="s">
        <v>45</v>
      </c>
      <c r="B21" s="238" t="s">
        <v>46</v>
      </c>
      <c r="C21" s="239"/>
      <c r="D21" s="240"/>
      <c r="E21" s="203">
        <f>SUM(E14:E20)</f>
        <v>1197647.0055</v>
      </c>
      <c r="F21" s="202"/>
    </row>
    <row r="22" spans="1:6" ht="23.25">
      <c r="A22" s="204"/>
      <c r="B22" s="241" t="s">
        <v>47</v>
      </c>
      <c r="C22" s="242"/>
      <c r="D22" s="243"/>
      <c r="E22" s="205">
        <v>1197000</v>
      </c>
      <c r="F22" s="198"/>
    </row>
    <row r="23" spans="1:6" ht="24" thickBot="1">
      <c r="A23" s="206"/>
      <c r="B23" s="207" t="s">
        <v>48</v>
      </c>
      <c r="C23" s="244" t="str">
        <f>_xlfn.BAHTTEXT(E22)</f>
        <v>หนึ่งล้านหนึ่งแสนเก้าหมื่นเจ็ดพันบาทถ้วน</v>
      </c>
      <c r="D23" s="244"/>
      <c r="E23" s="208">
        <v>0</v>
      </c>
      <c r="F23" s="206"/>
    </row>
    <row r="24" spans="1:6" ht="24" thickTop="1">
      <c r="A24" s="209"/>
      <c r="B24" s="210"/>
      <c r="C24" s="211"/>
      <c r="D24" s="211"/>
      <c r="E24" s="212"/>
      <c r="F24" s="209"/>
    </row>
    <row r="25" spans="1:6" ht="23.25">
      <c r="A25" s="245" t="s">
        <v>188</v>
      </c>
      <c r="B25" s="245"/>
      <c r="C25" s="245"/>
      <c r="D25" s="245"/>
      <c r="E25" s="245"/>
      <c r="F25" s="245"/>
    </row>
    <row r="26" spans="1:6" ht="23.25">
      <c r="A26" s="213"/>
      <c r="B26" s="213"/>
      <c r="C26" s="213"/>
      <c r="D26" s="213"/>
      <c r="E26" s="213"/>
      <c r="F26" s="213"/>
    </row>
    <row r="27" spans="1:6" ht="24">
      <c r="A27" s="248" t="s">
        <v>180</v>
      </c>
      <c r="B27" s="248"/>
      <c r="C27" s="248"/>
      <c r="D27" s="248"/>
      <c r="E27" s="248"/>
      <c r="F27" s="248"/>
    </row>
    <row r="28" spans="1:6" ht="23.25">
      <c r="A28" s="249" t="s">
        <v>141</v>
      </c>
      <c r="B28" s="249"/>
      <c r="C28" s="249"/>
      <c r="D28" s="249"/>
      <c r="E28" s="249"/>
      <c r="F28" s="249"/>
    </row>
    <row r="29" spans="1:6" ht="23.25">
      <c r="A29" s="249" t="s">
        <v>174</v>
      </c>
      <c r="B29" s="249"/>
      <c r="C29" s="249"/>
      <c r="D29" s="249"/>
      <c r="E29" s="249"/>
      <c r="F29" s="249"/>
    </row>
    <row r="30" spans="1:6" ht="23.25">
      <c r="A30" s="250"/>
      <c r="B30" s="250"/>
      <c r="C30" s="250"/>
      <c r="D30" s="250"/>
      <c r="E30" s="250"/>
      <c r="F30" s="214"/>
    </row>
    <row r="31" spans="1:6" ht="24">
      <c r="A31" s="248" t="s">
        <v>181</v>
      </c>
      <c r="B31" s="248"/>
      <c r="C31" s="248"/>
      <c r="D31" s="248"/>
      <c r="E31" s="248"/>
      <c r="F31" s="248"/>
    </row>
    <row r="32" spans="1:6" ht="23.25">
      <c r="A32" s="249" t="s">
        <v>183</v>
      </c>
      <c r="B32" s="249"/>
      <c r="C32" s="249"/>
      <c r="D32" s="249"/>
      <c r="E32" s="249"/>
      <c r="F32" s="249"/>
    </row>
    <row r="33" spans="1:6" ht="23.25">
      <c r="A33" s="249" t="s">
        <v>182</v>
      </c>
      <c r="B33" s="249"/>
      <c r="C33" s="249"/>
      <c r="D33" s="249"/>
      <c r="E33" s="249"/>
      <c r="F33" s="249"/>
    </row>
    <row r="34" spans="1:6" ht="24">
      <c r="A34" s="215"/>
      <c r="B34" s="215"/>
      <c r="C34" s="215"/>
      <c r="D34" s="215"/>
      <c r="E34" s="215"/>
      <c r="F34" s="215"/>
    </row>
    <row r="35" spans="1:6" ht="21.75">
      <c r="A35" s="218"/>
      <c r="B35" s="218"/>
      <c r="C35" s="218"/>
      <c r="D35" s="218"/>
      <c r="E35" s="218"/>
      <c r="F35" s="218"/>
    </row>
  </sheetData>
  <sheetProtection/>
  <mergeCells count="15">
    <mergeCell ref="A27:F27"/>
    <mergeCell ref="A28:F28"/>
    <mergeCell ref="A29:F29"/>
    <mergeCell ref="A35:F35"/>
    <mergeCell ref="A31:F31"/>
    <mergeCell ref="A32:F32"/>
    <mergeCell ref="A33:F33"/>
    <mergeCell ref="A30:E30"/>
    <mergeCell ref="A2:F2"/>
    <mergeCell ref="A5:F5"/>
    <mergeCell ref="B21:D21"/>
    <mergeCell ref="B22:D22"/>
    <mergeCell ref="C23:D23"/>
    <mergeCell ref="A25:F25"/>
    <mergeCell ref="A3:F3"/>
  </mergeCells>
  <printOptions/>
  <pageMargins left="0.66" right="0.15748031496062992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72"/>
  <sheetViews>
    <sheetView zoomScalePageLayoutView="0" workbookViewId="0" topLeftCell="A1">
      <selection activeCell="H11" sqref="H11"/>
    </sheetView>
  </sheetViews>
  <sheetFormatPr defaultColWidth="9.140625" defaultRowHeight="21.75"/>
  <cols>
    <col min="1" max="1" width="5.7109375" style="0" customWidth="1"/>
    <col min="2" max="2" width="27.57421875" style="0" customWidth="1"/>
    <col min="3" max="3" width="11.00390625" style="0" customWidth="1"/>
    <col min="4" max="4" width="13.00390625" style="0" customWidth="1"/>
    <col min="5" max="5" width="12.7109375" style="0" customWidth="1"/>
    <col min="6" max="6" width="14.140625" style="0" customWidth="1"/>
    <col min="7" max="7" width="12.57421875" style="0" customWidth="1"/>
  </cols>
  <sheetData>
    <row r="1" spans="1:7" ht="21.75">
      <c r="A1" s="251" t="s">
        <v>104</v>
      </c>
      <c r="B1" s="251"/>
      <c r="C1" s="251"/>
      <c r="D1" s="251"/>
      <c r="E1" s="251"/>
      <c r="F1" s="251"/>
      <c r="G1" s="251"/>
    </row>
    <row r="2" spans="1:7" ht="21.75">
      <c r="A2" s="251" t="s">
        <v>117</v>
      </c>
      <c r="B2" s="251"/>
      <c r="C2" s="251"/>
      <c r="D2" s="251"/>
      <c r="E2" s="251"/>
      <c r="F2" s="251"/>
      <c r="G2" s="251"/>
    </row>
    <row r="3" spans="1:7" ht="21.75">
      <c r="A3" s="252" t="s">
        <v>55</v>
      </c>
      <c r="B3" s="252"/>
      <c r="C3" s="252"/>
      <c r="D3" s="252"/>
      <c r="E3" s="252"/>
      <c r="F3" s="252"/>
      <c r="G3" s="252"/>
    </row>
    <row r="4" spans="1:7" ht="21.75">
      <c r="A4" s="42"/>
      <c r="B4" s="42" t="s">
        <v>56</v>
      </c>
      <c r="C4" s="42" t="s">
        <v>105</v>
      </c>
      <c r="D4" s="42"/>
      <c r="E4" s="42"/>
      <c r="F4" s="42"/>
      <c r="G4" s="42"/>
    </row>
    <row r="5" spans="1:7" ht="21.75">
      <c r="A5" s="42"/>
      <c r="B5" s="42" t="s">
        <v>57</v>
      </c>
      <c r="C5" s="42" t="s">
        <v>117</v>
      </c>
      <c r="D5" s="42"/>
      <c r="E5" s="42"/>
      <c r="F5" s="42"/>
      <c r="G5" s="42"/>
    </row>
    <row r="6" spans="1:7" ht="21.75">
      <c r="A6" s="42"/>
      <c r="B6" s="42" t="s">
        <v>58</v>
      </c>
      <c r="C6" s="42" t="s">
        <v>119</v>
      </c>
      <c r="D6" s="42"/>
      <c r="E6" s="42"/>
      <c r="F6" s="42"/>
      <c r="G6" s="42"/>
    </row>
    <row r="7" spans="1:7" ht="21.75">
      <c r="A7" s="42"/>
      <c r="B7" s="42" t="s">
        <v>59</v>
      </c>
      <c r="C7" s="42" t="s">
        <v>118</v>
      </c>
      <c r="D7" s="42"/>
      <c r="E7" s="42"/>
      <c r="F7" s="42"/>
      <c r="G7" s="42"/>
    </row>
    <row r="8" spans="1:7" ht="21.75">
      <c r="A8" s="42"/>
      <c r="B8" s="42" t="s">
        <v>60</v>
      </c>
      <c r="C8" s="42" t="s">
        <v>61</v>
      </c>
      <c r="D8" s="42"/>
      <c r="E8" s="43" t="s">
        <v>62</v>
      </c>
      <c r="F8" s="44">
        <v>4</v>
      </c>
      <c r="G8" s="41" t="s">
        <v>63</v>
      </c>
    </row>
    <row r="9" spans="1:7" ht="21.75">
      <c r="A9" s="42"/>
      <c r="B9" s="42"/>
      <c r="C9" s="42" t="s">
        <v>64</v>
      </c>
      <c r="D9" s="41" t="s">
        <v>65</v>
      </c>
      <c r="E9" s="43" t="s">
        <v>62</v>
      </c>
      <c r="F9" s="45" t="s">
        <v>65</v>
      </c>
      <c r="G9" s="41" t="s">
        <v>63</v>
      </c>
    </row>
    <row r="10" spans="1:7" ht="21.75">
      <c r="A10" s="42"/>
      <c r="B10" s="42" t="s">
        <v>66</v>
      </c>
      <c r="C10" s="42" t="s">
        <v>120</v>
      </c>
      <c r="D10" s="42"/>
      <c r="E10" s="43" t="s">
        <v>67</v>
      </c>
      <c r="F10" s="44">
        <v>4</v>
      </c>
      <c r="G10" s="41" t="s">
        <v>68</v>
      </c>
    </row>
    <row r="11" spans="1:7" ht="21.75">
      <c r="A11" s="46"/>
      <c r="B11" s="47"/>
      <c r="C11" s="46"/>
      <c r="D11" s="253" t="s">
        <v>69</v>
      </c>
      <c r="E11" s="253"/>
      <c r="F11" s="253"/>
      <c r="G11" s="254"/>
    </row>
    <row r="12" spans="1:7" ht="21.75">
      <c r="A12" s="48" t="s">
        <v>70</v>
      </c>
      <c r="B12" s="48" t="s">
        <v>71</v>
      </c>
      <c r="C12" s="48" t="s">
        <v>72</v>
      </c>
      <c r="D12" s="46" t="s">
        <v>4</v>
      </c>
      <c r="E12" s="46" t="s">
        <v>73</v>
      </c>
      <c r="F12" s="46" t="s">
        <v>74</v>
      </c>
      <c r="G12" s="46" t="s">
        <v>75</v>
      </c>
    </row>
    <row r="13" spans="1:7" ht="21.75">
      <c r="A13" s="49"/>
      <c r="B13" s="49"/>
      <c r="C13" s="49"/>
      <c r="D13" s="50"/>
      <c r="E13" s="50" t="s">
        <v>76</v>
      </c>
      <c r="F13" s="50" t="s">
        <v>77</v>
      </c>
      <c r="G13" s="48" t="s">
        <v>76</v>
      </c>
    </row>
    <row r="14" spans="1:7" ht="21.75">
      <c r="A14" s="51">
        <v>1</v>
      </c>
      <c r="B14" s="52" t="s">
        <v>78</v>
      </c>
      <c r="C14" s="53" t="s">
        <v>79</v>
      </c>
      <c r="D14" s="54" t="s">
        <v>5</v>
      </c>
      <c r="E14" s="55">
        <v>91</v>
      </c>
      <c r="F14" s="56">
        <v>45</v>
      </c>
      <c r="G14" s="57">
        <v>126.44</v>
      </c>
    </row>
    <row r="15" spans="1:7" ht="21.75">
      <c r="A15" s="58"/>
      <c r="B15" s="59" t="s">
        <v>80</v>
      </c>
      <c r="C15" s="60"/>
      <c r="D15" s="61"/>
      <c r="E15" s="62"/>
      <c r="F15" s="63"/>
      <c r="G15" s="62"/>
    </row>
    <row r="16" spans="1:7" ht="21.75">
      <c r="A16" s="64"/>
      <c r="B16" s="65"/>
      <c r="C16" s="66"/>
      <c r="D16" s="65"/>
      <c r="E16" s="65"/>
      <c r="F16" s="64"/>
      <c r="G16" s="65"/>
    </row>
    <row r="17" spans="1:7" ht="21.75">
      <c r="A17" s="67"/>
      <c r="B17" s="67"/>
      <c r="C17" s="68"/>
      <c r="D17" s="67"/>
      <c r="E17" s="67"/>
      <c r="F17" s="67"/>
      <c r="G17" s="67"/>
    </row>
    <row r="18" spans="1:7" ht="21.75">
      <c r="A18" s="69"/>
      <c r="B18" s="70" t="s">
        <v>81</v>
      </c>
      <c r="C18" s="42"/>
      <c r="D18" s="42"/>
      <c r="E18" s="44"/>
      <c r="F18" s="42"/>
      <c r="G18" s="42"/>
    </row>
    <row r="19" spans="1:7" ht="21.75">
      <c r="A19" s="40"/>
      <c r="B19" s="71" t="s">
        <v>82</v>
      </c>
      <c r="C19" s="42"/>
      <c r="D19" s="42"/>
      <c r="E19" s="72"/>
      <c r="F19" s="42"/>
      <c r="G19" s="42"/>
    </row>
    <row r="20" spans="1:7" ht="21.75">
      <c r="A20" s="41">
        <v>1</v>
      </c>
      <c r="B20" s="43" t="s">
        <v>83</v>
      </c>
      <c r="C20" s="42"/>
      <c r="D20" s="42" t="s">
        <v>84</v>
      </c>
      <c r="E20" s="73">
        <f>E14</f>
        <v>91</v>
      </c>
      <c r="F20" s="42" t="s">
        <v>142</v>
      </c>
      <c r="G20" s="42"/>
    </row>
    <row r="21" spans="1:7" ht="21.75">
      <c r="A21" s="41">
        <v>2</v>
      </c>
      <c r="B21" s="42" t="s">
        <v>85</v>
      </c>
      <c r="C21" s="42"/>
      <c r="D21" s="81">
        <f>SUM(F14)</f>
        <v>45</v>
      </c>
      <c r="E21" s="73">
        <f>SUM(G14)</f>
        <v>126.44</v>
      </c>
      <c r="F21" s="42" t="s">
        <v>86</v>
      </c>
      <c r="G21" s="42"/>
    </row>
    <row r="22" spans="1:7" ht="21.75">
      <c r="A22" s="41">
        <v>3</v>
      </c>
      <c r="B22" s="255" t="s">
        <v>87</v>
      </c>
      <c r="C22" s="255"/>
      <c r="D22" s="255"/>
      <c r="E22" s="73">
        <f>SUM(E19:E21)</f>
        <v>217.44</v>
      </c>
      <c r="F22" s="42" t="s">
        <v>88</v>
      </c>
      <c r="G22" s="42"/>
    </row>
    <row r="23" spans="1:7" ht="21.75">
      <c r="A23" s="41">
        <v>4</v>
      </c>
      <c r="B23" s="42" t="s">
        <v>89</v>
      </c>
      <c r="C23" s="42"/>
      <c r="D23" s="42"/>
      <c r="E23" s="73">
        <f>E22*1.5</f>
        <v>326.15999999999997</v>
      </c>
      <c r="F23" s="42" t="s">
        <v>88</v>
      </c>
      <c r="G23" s="42"/>
    </row>
    <row r="24" spans="1:7" ht="21.75">
      <c r="A24" s="41">
        <v>5</v>
      </c>
      <c r="B24" s="74" t="s">
        <v>90</v>
      </c>
      <c r="C24" s="42"/>
      <c r="D24" s="42"/>
      <c r="E24" s="73">
        <v>68.9</v>
      </c>
      <c r="F24" s="42" t="s">
        <v>88</v>
      </c>
      <c r="G24" s="42"/>
    </row>
    <row r="25" spans="1:7" ht="21.75">
      <c r="A25" s="41"/>
      <c r="B25" s="74"/>
      <c r="C25" s="42"/>
      <c r="D25" s="42"/>
      <c r="E25" s="73"/>
      <c r="F25" s="42"/>
      <c r="G25" s="42"/>
    </row>
    <row r="26" spans="1:7" ht="21.75">
      <c r="A26" s="42"/>
      <c r="B26" s="43"/>
      <c r="C26" s="42" t="s">
        <v>91</v>
      </c>
      <c r="D26" s="42"/>
      <c r="E26" s="84">
        <f>SUM(E23:E24)</f>
        <v>395.05999999999995</v>
      </c>
      <c r="F26" s="42" t="s">
        <v>92</v>
      </c>
      <c r="G26" s="42"/>
    </row>
    <row r="27" spans="1:7" ht="21.75">
      <c r="A27" s="42"/>
      <c r="B27" s="43"/>
      <c r="C27" s="42"/>
      <c r="D27" s="42"/>
      <c r="E27" s="75"/>
      <c r="F27" s="42"/>
      <c r="G27" s="42"/>
    </row>
    <row r="28" spans="1:6" ht="21.75">
      <c r="A28" s="76" t="s">
        <v>2</v>
      </c>
      <c r="B28" s="42"/>
      <c r="C28" s="42"/>
      <c r="D28" s="42"/>
      <c r="E28" s="44"/>
      <c r="F28" s="42"/>
    </row>
    <row r="29" spans="1:7" ht="21.75">
      <c r="A29" s="42"/>
      <c r="B29" s="42" t="s">
        <v>93</v>
      </c>
      <c r="C29" s="77">
        <v>30.5</v>
      </c>
      <c r="D29" s="42" t="s">
        <v>94</v>
      </c>
      <c r="G29" s="42"/>
    </row>
    <row r="30" spans="1:7" ht="21.75">
      <c r="A30" s="42"/>
      <c r="B30" s="42" t="s">
        <v>95</v>
      </c>
      <c r="C30" s="41" t="s">
        <v>96</v>
      </c>
      <c r="D30" s="42"/>
      <c r="E30" s="44"/>
      <c r="F30" s="42"/>
      <c r="G30" s="42"/>
    </row>
    <row r="31" spans="1:7" ht="21.75">
      <c r="A31" s="42"/>
      <c r="B31" s="42"/>
      <c r="C31" s="41"/>
      <c r="D31" s="42"/>
      <c r="E31" s="44"/>
      <c r="F31" s="42"/>
      <c r="G31" s="42"/>
    </row>
    <row r="32" spans="1:7" ht="21.75">
      <c r="A32" s="42"/>
      <c r="B32" s="42"/>
      <c r="C32" s="42"/>
      <c r="D32" s="42"/>
      <c r="E32" s="44"/>
      <c r="F32" s="42"/>
      <c r="G32" s="42" t="s">
        <v>97</v>
      </c>
    </row>
    <row r="33" spans="1:7" ht="21.75">
      <c r="A33" s="42"/>
      <c r="B33" s="42"/>
      <c r="C33" s="42"/>
      <c r="D33" s="256" t="s">
        <v>121</v>
      </c>
      <c r="E33" s="256"/>
      <c r="F33" s="256"/>
      <c r="G33" s="256"/>
    </row>
    <row r="34" spans="1:7" ht="21.75">
      <c r="A34" s="42"/>
      <c r="B34" s="42"/>
      <c r="C34" s="42"/>
      <c r="D34" s="252" t="s">
        <v>112</v>
      </c>
      <c r="E34" s="252"/>
      <c r="F34" s="252"/>
      <c r="G34" s="252"/>
    </row>
    <row r="35" spans="1:7" ht="21.75">
      <c r="A35" s="42"/>
      <c r="B35" s="42"/>
      <c r="C35" s="42"/>
      <c r="D35" s="42"/>
      <c r="E35" s="44"/>
      <c r="F35" s="42"/>
      <c r="G35" s="42"/>
    </row>
    <row r="36" spans="1:7" ht="21.75">
      <c r="A36" s="42"/>
      <c r="B36" s="42"/>
      <c r="C36" s="42"/>
      <c r="D36" s="42"/>
      <c r="E36" s="44"/>
      <c r="F36" s="42"/>
      <c r="G36" s="42"/>
    </row>
    <row r="37" spans="1:7" ht="21.75">
      <c r="A37" s="42"/>
      <c r="B37" s="42"/>
      <c r="C37" s="42"/>
      <c r="D37" s="42"/>
      <c r="E37" s="44"/>
      <c r="F37" s="42"/>
      <c r="G37" s="42"/>
    </row>
    <row r="38" spans="1:7" ht="21.75">
      <c r="A38" s="42"/>
      <c r="B38" s="42"/>
      <c r="C38" s="42"/>
      <c r="D38" s="42"/>
      <c r="E38" s="44"/>
      <c r="F38" s="42"/>
      <c r="G38" s="42"/>
    </row>
    <row r="39" spans="1:7" ht="21.75">
      <c r="A39" s="251" t="s">
        <v>104</v>
      </c>
      <c r="B39" s="251"/>
      <c r="C39" s="251"/>
      <c r="D39" s="251"/>
      <c r="E39" s="251"/>
      <c r="F39" s="251"/>
      <c r="G39" s="251"/>
    </row>
    <row r="40" spans="1:7" ht="21.75">
      <c r="A40" s="251" t="s">
        <v>54</v>
      </c>
      <c r="B40" s="251"/>
      <c r="C40" s="251"/>
      <c r="D40" s="251"/>
      <c r="E40" s="251"/>
      <c r="F40" s="251"/>
      <c r="G40" s="251"/>
    </row>
    <row r="41" spans="1:7" ht="21.75">
      <c r="A41" s="252" t="s">
        <v>55</v>
      </c>
      <c r="B41" s="252"/>
      <c r="C41" s="252"/>
      <c r="D41" s="252"/>
      <c r="E41" s="252"/>
      <c r="F41" s="252"/>
      <c r="G41" s="252"/>
    </row>
    <row r="42" spans="1:7" ht="21.75">
      <c r="A42" s="42"/>
      <c r="B42" s="42" t="s">
        <v>56</v>
      </c>
      <c r="C42" s="42" t="s">
        <v>105</v>
      </c>
      <c r="D42" s="42"/>
      <c r="E42" s="42"/>
      <c r="F42" s="42"/>
      <c r="G42" s="42"/>
    </row>
    <row r="43" spans="1:7" ht="21.75">
      <c r="A43" s="42"/>
      <c r="B43" s="42" t="s">
        <v>57</v>
      </c>
      <c r="C43" s="42" t="s">
        <v>117</v>
      </c>
      <c r="D43" s="42"/>
      <c r="E43" s="42"/>
      <c r="F43" s="42"/>
      <c r="G43" s="42"/>
    </row>
    <row r="44" spans="1:7" ht="21.75">
      <c r="A44" s="42"/>
      <c r="B44" s="42" t="s">
        <v>58</v>
      </c>
      <c r="C44" s="42" t="s">
        <v>119</v>
      </c>
      <c r="D44" s="42"/>
      <c r="E44" s="42"/>
      <c r="F44" s="42"/>
      <c r="G44" s="42"/>
    </row>
    <row r="45" spans="1:7" ht="21.75">
      <c r="A45" s="42"/>
      <c r="B45" s="42" t="s">
        <v>59</v>
      </c>
      <c r="C45" s="42" t="s">
        <v>118</v>
      </c>
      <c r="D45" s="42"/>
      <c r="E45" s="42"/>
      <c r="F45" s="42"/>
      <c r="G45" s="42"/>
    </row>
    <row r="46" spans="1:7" ht="21.75">
      <c r="A46" s="42"/>
      <c r="B46" s="42" t="s">
        <v>60</v>
      </c>
      <c r="C46" s="42" t="s">
        <v>61</v>
      </c>
      <c r="D46" s="42"/>
      <c r="E46" s="43" t="s">
        <v>62</v>
      </c>
      <c r="F46" s="44">
        <v>4</v>
      </c>
      <c r="G46" s="41" t="s">
        <v>63</v>
      </c>
    </row>
    <row r="47" spans="1:7" ht="21.75">
      <c r="A47" s="42"/>
      <c r="B47" s="42"/>
      <c r="C47" s="42" t="s">
        <v>64</v>
      </c>
      <c r="D47" s="41" t="s">
        <v>65</v>
      </c>
      <c r="E47" s="43" t="s">
        <v>62</v>
      </c>
      <c r="F47" s="45" t="s">
        <v>65</v>
      </c>
      <c r="G47" s="41" t="s">
        <v>63</v>
      </c>
    </row>
    <row r="48" spans="1:7" ht="21.75">
      <c r="A48" s="42"/>
      <c r="B48" s="42" t="s">
        <v>66</v>
      </c>
      <c r="C48" s="42" t="s">
        <v>120</v>
      </c>
      <c r="D48" s="42"/>
      <c r="E48" s="43" t="s">
        <v>67</v>
      </c>
      <c r="F48" s="44">
        <v>4</v>
      </c>
      <c r="G48" s="41" t="s">
        <v>68</v>
      </c>
    </row>
    <row r="49" spans="1:7" ht="21.75">
      <c r="A49" s="46"/>
      <c r="B49" s="47"/>
      <c r="C49" s="46"/>
      <c r="D49" s="253" t="s">
        <v>69</v>
      </c>
      <c r="E49" s="253"/>
      <c r="F49" s="253"/>
      <c r="G49" s="254"/>
    </row>
    <row r="50" spans="1:7" ht="21.75">
      <c r="A50" s="48" t="s">
        <v>70</v>
      </c>
      <c r="B50" s="48" t="s">
        <v>71</v>
      </c>
      <c r="C50" s="48" t="s">
        <v>72</v>
      </c>
      <c r="D50" s="46" t="s">
        <v>4</v>
      </c>
      <c r="E50" s="46" t="s">
        <v>73</v>
      </c>
      <c r="F50" s="46" t="s">
        <v>74</v>
      </c>
      <c r="G50" s="46" t="s">
        <v>75</v>
      </c>
    </row>
    <row r="51" spans="1:7" ht="21.75">
      <c r="A51" s="49"/>
      <c r="B51" s="49"/>
      <c r="C51" s="49"/>
      <c r="D51" s="50"/>
      <c r="E51" s="50" t="s">
        <v>76</v>
      </c>
      <c r="F51" s="50" t="s">
        <v>77</v>
      </c>
      <c r="G51" s="48" t="s">
        <v>76</v>
      </c>
    </row>
    <row r="52" spans="1:7" ht="21.75">
      <c r="A52" s="54">
        <v>1</v>
      </c>
      <c r="B52" s="52" t="s">
        <v>80</v>
      </c>
      <c r="C52" s="54" t="s">
        <v>98</v>
      </c>
      <c r="D52" s="54" t="s">
        <v>5</v>
      </c>
      <c r="E52" s="55">
        <v>24</v>
      </c>
      <c r="F52" s="56">
        <v>40</v>
      </c>
      <c r="G52" s="57">
        <v>112.5</v>
      </c>
    </row>
    <row r="53" spans="1:7" ht="21.75">
      <c r="A53" s="61"/>
      <c r="B53" s="78"/>
      <c r="C53" s="61"/>
      <c r="D53" s="61"/>
      <c r="E53" s="62"/>
      <c r="F53" s="63"/>
      <c r="G53" s="62"/>
    </row>
    <row r="54" spans="1:7" ht="21.75">
      <c r="A54" s="65"/>
      <c r="B54" s="65"/>
      <c r="C54" s="79"/>
      <c r="D54" s="65"/>
      <c r="E54" s="65"/>
      <c r="F54" s="64"/>
      <c r="G54" s="65"/>
    </row>
    <row r="55" spans="1:7" ht="21.75">
      <c r="A55" s="67"/>
      <c r="B55" s="67"/>
      <c r="C55" s="68"/>
      <c r="D55" s="67"/>
      <c r="E55" s="67"/>
      <c r="F55" s="67"/>
      <c r="G55" s="67"/>
    </row>
    <row r="56" spans="1:7" ht="21.75">
      <c r="A56" s="69"/>
      <c r="B56" s="70" t="s">
        <v>99</v>
      </c>
      <c r="C56" s="42"/>
      <c r="D56" s="42"/>
      <c r="E56" s="44"/>
      <c r="F56" s="42"/>
      <c r="G56" s="42"/>
    </row>
    <row r="57" spans="1:7" ht="21.75">
      <c r="A57" s="40"/>
      <c r="B57" s="71" t="s">
        <v>100</v>
      </c>
      <c r="C57" s="42"/>
      <c r="D57" s="42"/>
      <c r="E57" s="44"/>
      <c r="F57" s="42"/>
      <c r="G57" s="42"/>
    </row>
    <row r="58" spans="1:7" ht="21.75">
      <c r="A58" s="41">
        <v>1</v>
      </c>
      <c r="B58" s="43" t="s">
        <v>83</v>
      </c>
      <c r="C58" s="42"/>
      <c r="D58" s="42" t="s">
        <v>84</v>
      </c>
      <c r="E58" s="82">
        <f>E52</f>
        <v>24</v>
      </c>
      <c r="F58" s="42" t="s">
        <v>142</v>
      </c>
      <c r="G58" s="42"/>
    </row>
    <row r="59" spans="1:7" ht="21.75">
      <c r="A59" s="41">
        <v>2</v>
      </c>
      <c r="B59" s="43" t="s">
        <v>101</v>
      </c>
      <c r="C59" s="42"/>
      <c r="D59" s="42" t="s">
        <v>84</v>
      </c>
      <c r="E59" s="82">
        <v>28.88</v>
      </c>
      <c r="F59" s="42" t="s">
        <v>86</v>
      </c>
      <c r="G59" s="42"/>
    </row>
    <row r="60" spans="1:7" ht="21.75">
      <c r="A60" s="41">
        <v>3</v>
      </c>
      <c r="B60" s="42" t="s">
        <v>85</v>
      </c>
      <c r="C60" s="42"/>
      <c r="D60" s="86">
        <f>SUM(F52)</f>
        <v>40</v>
      </c>
      <c r="E60" s="82">
        <f>SUM(G52)</f>
        <v>112.5</v>
      </c>
      <c r="F60" s="42" t="s">
        <v>86</v>
      </c>
      <c r="G60" s="42"/>
    </row>
    <row r="61" spans="1:7" ht="21.75">
      <c r="A61" s="41">
        <v>4</v>
      </c>
      <c r="B61" s="255" t="s">
        <v>87</v>
      </c>
      <c r="C61" s="255"/>
      <c r="D61" s="255"/>
      <c r="E61" s="82">
        <f>SUM(E58:E60)</f>
        <v>165.38</v>
      </c>
      <c r="F61" s="42" t="s">
        <v>88</v>
      </c>
      <c r="G61" s="42"/>
    </row>
    <row r="62" spans="1:7" ht="21.75">
      <c r="A62" s="41">
        <v>5</v>
      </c>
      <c r="B62" s="42" t="s">
        <v>102</v>
      </c>
      <c r="C62" s="42"/>
      <c r="D62" s="42"/>
      <c r="E62" s="82">
        <f>E61*1.6</f>
        <v>264.608</v>
      </c>
      <c r="F62" s="42" t="s">
        <v>88</v>
      </c>
      <c r="G62" s="42"/>
    </row>
    <row r="63" spans="1:7" ht="21.75">
      <c r="A63" s="41">
        <v>6</v>
      </c>
      <c r="B63" s="80" t="s">
        <v>103</v>
      </c>
      <c r="C63" s="42"/>
      <c r="D63" s="42"/>
      <c r="E63" s="83">
        <v>43.73</v>
      </c>
      <c r="F63" s="42" t="s">
        <v>88</v>
      </c>
      <c r="G63" s="42"/>
    </row>
    <row r="64" spans="1:7" ht="21.75">
      <c r="A64" s="42"/>
      <c r="B64" s="43"/>
      <c r="C64" s="42" t="s">
        <v>91</v>
      </c>
      <c r="D64" s="42"/>
      <c r="E64" s="84">
        <f>SUM(E62:E63)</f>
        <v>308.338</v>
      </c>
      <c r="F64" s="42" t="s">
        <v>92</v>
      </c>
      <c r="G64" s="42"/>
    </row>
    <row r="65" spans="1:7" ht="21.75">
      <c r="A65" s="42"/>
      <c r="B65" s="43"/>
      <c r="C65" s="42"/>
      <c r="D65" s="42"/>
      <c r="E65" s="75"/>
      <c r="F65" s="42"/>
      <c r="G65" s="42"/>
    </row>
    <row r="66" spans="1:6" ht="21.75">
      <c r="A66" s="76" t="s">
        <v>2</v>
      </c>
      <c r="B66" s="42"/>
      <c r="C66" s="42"/>
      <c r="D66" s="42"/>
      <c r="E66" s="44"/>
      <c r="F66" s="42"/>
    </row>
    <row r="67" spans="1:7" ht="21.75">
      <c r="A67" s="42"/>
      <c r="B67" s="42" t="s">
        <v>93</v>
      </c>
      <c r="C67" s="41">
        <v>30.5</v>
      </c>
      <c r="D67" s="42" t="s">
        <v>94</v>
      </c>
      <c r="G67" s="42"/>
    </row>
    <row r="68" spans="1:7" ht="21.75">
      <c r="A68" s="42"/>
      <c r="B68" s="42" t="s">
        <v>95</v>
      </c>
      <c r="C68" s="41" t="s">
        <v>96</v>
      </c>
      <c r="D68" s="42"/>
      <c r="E68" s="44"/>
      <c r="F68" s="42"/>
      <c r="G68" s="42"/>
    </row>
    <row r="69" spans="1:7" ht="21.75">
      <c r="A69" s="42"/>
      <c r="B69" s="42"/>
      <c r="C69" s="41"/>
      <c r="D69" s="42"/>
      <c r="E69" s="44"/>
      <c r="F69" s="42"/>
      <c r="G69" s="42"/>
    </row>
    <row r="70" spans="1:7" ht="21.75">
      <c r="A70" s="42"/>
      <c r="B70" s="42"/>
      <c r="C70" s="42"/>
      <c r="D70" s="42"/>
      <c r="E70" s="44"/>
      <c r="F70" s="42"/>
      <c r="G70" s="42" t="s">
        <v>97</v>
      </c>
    </row>
    <row r="71" spans="1:7" ht="21.75">
      <c r="A71" s="42"/>
      <c r="B71" s="42"/>
      <c r="C71" s="42"/>
      <c r="D71" s="256" t="s">
        <v>121</v>
      </c>
      <c r="E71" s="256"/>
      <c r="F71" s="256"/>
      <c r="G71" s="256"/>
    </row>
    <row r="72" spans="1:7" ht="21.75">
      <c r="A72" s="42"/>
      <c r="B72" s="42"/>
      <c r="C72" s="42"/>
      <c r="D72" s="252" t="s">
        <v>112</v>
      </c>
      <c r="E72" s="252"/>
      <c r="F72" s="252"/>
      <c r="G72" s="252"/>
    </row>
  </sheetData>
  <sheetProtection/>
  <mergeCells count="14">
    <mergeCell ref="D71:G71"/>
    <mergeCell ref="D72:G72"/>
    <mergeCell ref="D34:G34"/>
    <mergeCell ref="A39:G39"/>
    <mergeCell ref="A40:G40"/>
    <mergeCell ref="A41:G41"/>
    <mergeCell ref="D49:G49"/>
    <mergeCell ref="B61:D61"/>
    <mergeCell ref="A1:G1"/>
    <mergeCell ref="A2:G2"/>
    <mergeCell ref="A3:G3"/>
    <mergeCell ref="D11:G11"/>
    <mergeCell ref="B22:D22"/>
    <mergeCell ref="D33:G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6"/>
  <sheetViews>
    <sheetView zoomScalePageLayoutView="0" workbookViewId="0" topLeftCell="A13">
      <selection activeCell="N13" sqref="N13"/>
    </sheetView>
  </sheetViews>
  <sheetFormatPr defaultColWidth="9.140625" defaultRowHeight="21.75"/>
  <cols>
    <col min="2" max="2" width="35.57421875" style="0" customWidth="1"/>
    <col min="3" max="3" width="8.140625" style="0" customWidth="1"/>
    <col min="4" max="4" width="9.8515625" style="0" customWidth="1"/>
    <col min="5" max="5" width="13.421875" style="0" customWidth="1"/>
    <col min="6" max="6" width="11.8515625" style="0" customWidth="1"/>
    <col min="7" max="7" width="11.140625" style="0" customWidth="1"/>
  </cols>
  <sheetData>
    <row r="1" spans="1:10" ht="26.25">
      <c r="A1" s="257" t="s">
        <v>143</v>
      </c>
      <c r="B1" s="257"/>
      <c r="C1" s="257"/>
      <c r="D1" s="257"/>
      <c r="E1" s="257"/>
      <c r="F1" s="257"/>
      <c r="G1" s="257"/>
      <c r="H1" s="96"/>
      <c r="I1" s="96"/>
      <c r="J1" s="96"/>
    </row>
    <row r="2" spans="1:10" ht="21.75">
      <c r="A2" s="97" t="s">
        <v>162</v>
      </c>
      <c r="B2" s="97"/>
      <c r="C2" s="97"/>
      <c r="D2" s="97"/>
      <c r="E2" s="97"/>
      <c r="F2" s="97"/>
      <c r="G2" s="97"/>
      <c r="H2" s="96"/>
      <c r="I2" s="96"/>
      <c r="J2" s="96"/>
    </row>
    <row r="3" spans="1:10" ht="23.25">
      <c r="A3" s="258" t="s">
        <v>122</v>
      </c>
      <c r="B3" s="258"/>
      <c r="C3" s="258"/>
      <c r="D3" s="258"/>
      <c r="E3" s="258"/>
      <c r="F3" s="258"/>
      <c r="G3" s="258"/>
      <c r="H3" s="96"/>
      <c r="I3" s="96"/>
      <c r="J3" s="96"/>
    </row>
    <row r="4" spans="1:10" ht="21.75">
      <c r="A4" s="170" t="s">
        <v>167</v>
      </c>
      <c r="B4" s="97"/>
      <c r="C4" s="97"/>
      <c r="D4" s="97"/>
      <c r="E4" s="97"/>
      <c r="F4" s="97"/>
      <c r="G4" s="97"/>
      <c r="H4" s="96"/>
      <c r="I4" s="96"/>
      <c r="J4" s="96"/>
    </row>
    <row r="5" spans="1:10" ht="23.25">
      <c r="A5" s="98"/>
      <c r="B5" s="99"/>
      <c r="C5" s="99"/>
      <c r="D5" s="99"/>
      <c r="E5" s="99"/>
      <c r="F5" s="99"/>
      <c r="G5" s="99"/>
      <c r="H5" s="42"/>
      <c r="I5" s="42"/>
      <c r="J5" s="42"/>
    </row>
    <row r="6" spans="1:10" ht="23.25">
      <c r="A6" s="100" t="s">
        <v>144</v>
      </c>
      <c r="B6" s="101" t="s">
        <v>1</v>
      </c>
      <c r="C6" s="100" t="s">
        <v>3</v>
      </c>
      <c r="D6" s="101" t="s">
        <v>4</v>
      </c>
      <c r="E6" s="100" t="s">
        <v>145</v>
      </c>
      <c r="F6" s="100" t="s">
        <v>146</v>
      </c>
      <c r="G6" s="100" t="s">
        <v>147</v>
      </c>
      <c r="H6" s="42"/>
      <c r="I6" s="42"/>
      <c r="J6" s="42"/>
    </row>
    <row r="7" spans="1:10" ht="23.25">
      <c r="A7" s="102" t="s">
        <v>70</v>
      </c>
      <c r="B7" s="103"/>
      <c r="C7" s="104"/>
      <c r="D7" s="105"/>
      <c r="E7" s="102" t="s">
        <v>148</v>
      </c>
      <c r="F7" s="102" t="s">
        <v>148</v>
      </c>
      <c r="G7" s="102" t="s">
        <v>148</v>
      </c>
      <c r="H7" s="42"/>
      <c r="I7" s="42"/>
      <c r="J7" s="42"/>
    </row>
    <row r="8" spans="1:10" ht="23.25">
      <c r="A8" s="151">
        <v>1</v>
      </c>
      <c r="B8" s="109" t="s">
        <v>49</v>
      </c>
      <c r="C8" s="147"/>
      <c r="D8" s="148"/>
      <c r="E8" s="106"/>
      <c r="F8" s="107"/>
      <c r="G8" s="108"/>
      <c r="H8" s="42"/>
      <c r="I8" s="42"/>
      <c r="J8" s="42"/>
    </row>
    <row r="9" spans="1:10" ht="23.25">
      <c r="A9" s="153"/>
      <c r="B9" s="149" t="s">
        <v>133</v>
      </c>
      <c r="C9" s="150" t="s">
        <v>5</v>
      </c>
      <c r="D9" s="150">
        <v>1379</v>
      </c>
      <c r="E9" s="110"/>
      <c r="F9" s="111"/>
      <c r="G9" s="112"/>
      <c r="H9" s="42"/>
      <c r="I9" s="42"/>
      <c r="J9" s="42"/>
    </row>
    <row r="10" spans="1:10" ht="23.25">
      <c r="A10" s="152"/>
      <c r="B10" s="119" t="s">
        <v>134</v>
      </c>
      <c r="C10" s="150" t="s">
        <v>5</v>
      </c>
      <c r="D10" s="113">
        <v>148</v>
      </c>
      <c r="E10" s="114"/>
      <c r="F10" s="115"/>
      <c r="G10" s="116"/>
      <c r="H10" s="42"/>
      <c r="I10" s="42"/>
      <c r="J10" s="42"/>
    </row>
    <row r="11" spans="1:10" ht="23.25">
      <c r="A11" s="154">
        <v>2</v>
      </c>
      <c r="B11" s="164" t="s">
        <v>115</v>
      </c>
      <c r="C11" s="158"/>
      <c r="D11" s="150"/>
      <c r="E11" s="117"/>
      <c r="F11" s="107"/>
      <c r="G11" s="108"/>
      <c r="H11" s="42"/>
      <c r="I11" s="42"/>
      <c r="J11" s="42"/>
    </row>
    <row r="12" spans="1:10" ht="23.25">
      <c r="A12" s="153"/>
      <c r="B12" s="167" t="s">
        <v>125</v>
      </c>
      <c r="C12" s="150" t="s">
        <v>116</v>
      </c>
      <c r="D12" s="162">
        <v>4</v>
      </c>
      <c r="E12" s="114"/>
      <c r="F12" s="115"/>
      <c r="G12" s="116"/>
      <c r="H12" s="42"/>
      <c r="I12" s="42"/>
      <c r="J12" s="42"/>
    </row>
    <row r="13" spans="1:10" ht="23.25">
      <c r="A13" s="119"/>
      <c r="B13" s="163" t="s">
        <v>126</v>
      </c>
      <c r="C13" s="150" t="s">
        <v>116</v>
      </c>
      <c r="D13" s="162">
        <v>12</v>
      </c>
      <c r="E13" s="112"/>
      <c r="F13" s="166"/>
      <c r="G13" s="108"/>
      <c r="H13" s="42"/>
      <c r="I13" s="42"/>
      <c r="J13" s="42"/>
    </row>
    <row r="14" spans="1:10" ht="23.25">
      <c r="A14" s="119"/>
      <c r="B14" s="160" t="s">
        <v>127</v>
      </c>
      <c r="C14" s="150" t="s">
        <v>5</v>
      </c>
      <c r="D14" s="162">
        <v>1.5</v>
      </c>
      <c r="E14" s="112"/>
      <c r="F14" s="165"/>
      <c r="G14" s="116"/>
      <c r="H14" s="42"/>
      <c r="I14" s="42"/>
      <c r="J14" s="42"/>
    </row>
    <row r="15" spans="1:10" ht="23.25">
      <c r="A15" s="119"/>
      <c r="B15" s="159" t="s">
        <v>128</v>
      </c>
      <c r="C15" s="150" t="s">
        <v>123</v>
      </c>
      <c r="D15" s="162">
        <v>24</v>
      </c>
      <c r="E15" s="116"/>
      <c r="F15" s="161"/>
      <c r="G15" s="108"/>
      <c r="H15" s="42"/>
      <c r="I15" s="42"/>
      <c r="J15" s="42"/>
    </row>
    <row r="16" spans="1:10" ht="23.25">
      <c r="A16" s="119"/>
      <c r="B16" s="163" t="s">
        <v>163</v>
      </c>
      <c r="C16" s="150" t="s">
        <v>124</v>
      </c>
      <c r="D16" s="162">
        <v>1</v>
      </c>
      <c r="E16" s="112"/>
      <c r="F16" s="165"/>
      <c r="G16" s="116"/>
      <c r="H16" s="42"/>
      <c r="I16" s="42"/>
      <c r="J16" s="42"/>
    </row>
    <row r="17" spans="1:10" ht="23.25">
      <c r="A17" s="119"/>
      <c r="B17" s="160" t="s">
        <v>129</v>
      </c>
      <c r="C17" s="150" t="s">
        <v>130</v>
      </c>
      <c r="D17" s="162">
        <v>5</v>
      </c>
      <c r="E17" s="116"/>
      <c r="F17" s="161"/>
      <c r="G17" s="108"/>
      <c r="H17" s="42"/>
      <c r="I17" s="42"/>
      <c r="J17" s="42"/>
    </row>
    <row r="18" spans="1:10" ht="23.25">
      <c r="A18" s="119"/>
      <c r="B18" s="159" t="s">
        <v>164</v>
      </c>
      <c r="C18" s="150" t="s">
        <v>131</v>
      </c>
      <c r="D18" s="162">
        <v>12</v>
      </c>
      <c r="E18" s="116"/>
      <c r="F18" s="165"/>
      <c r="G18" s="116"/>
      <c r="H18" s="42"/>
      <c r="I18" s="42"/>
      <c r="J18" s="42"/>
    </row>
    <row r="19" spans="1:10" ht="23.25">
      <c r="A19" s="118">
        <v>3</v>
      </c>
      <c r="B19" s="156" t="s">
        <v>132</v>
      </c>
      <c r="C19" s="158" t="s">
        <v>114</v>
      </c>
      <c r="D19" s="120">
        <v>1</v>
      </c>
      <c r="E19" s="161"/>
      <c r="F19" s="107"/>
      <c r="G19" s="107"/>
      <c r="H19" s="42"/>
      <c r="I19" s="42"/>
      <c r="J19" s="42"/>
    </row>
    <row r="20" spans="1:10" ht="23.25">
      <c r="A20" s="121"/>
      <c r="B20" s="157"/>
      <c r="C20" s="155"/>
      <c r="D20" s="121"/>
      <c r="E20" s="116"/>
      <c r="F20" s="115"/>
      <c r="G20" s="116"/>
      <c r="H20" s="42"/>
      <c r="I20" s="42"/>
      <c r="J20" s="42"/>
    </row>
    <row r="21" spans="1:10" ht="23.25">
      <c r="A21" s="121"/>
      <c r="B21" s="123"/>
      <c r="C21" s="155"/>
      <c r="D21" s="121"/>
      <c r="E21" s="107"/>
      <c r="F21" s="107"/>
      <c r="G21" s="107"/>
      <c r="H21" s="42"/>
      <c r="I21" s="42"/>
      <c r="J21" s="42"/>
    </row>
    <row r="22" spans="1:10" ht="23.25">
      <c r="A22" s="121"/>
      <c r="B22" s="123"/>
      <c r="C22" s="122"/>
      <c r="D22" s="121"/>
      <c r="E22" s="116"/>
      <c r="F22" s="115"/>
      <c r="G22" s="116"/>
      <c r="H22" s="42"/>
      <c r="I22" s="42"/>
      <c r="J22" s="42"/>
    </row>
    <row r="23" spans="1:10" ht="23.25">
      <c r="A23" s="121"/>
      <c r="B23" s="123"/>
      <c r="C23" s="122"/>
      <c r="D23" s="121"/>
      <c r="E23" s="107"/>
      <c r="F23" s="107"/>
      <c r="G23" s="107"/>
      <c r="H23" s="42"/>
      <c r="I23" s="42"/>
      <c r="J23" s="42"/>
    </row>
    <row r="24" spans="1:10" ht="23.25">
      <c r="A24" s="124"/>
      <c r="B24" s="125"/>
      <c r="C24" s="126"/>
      <c r="D24" s="124"/>
      <c r="E24" s="127"/>
      <c r="F24" s="128"/>
      <c r="G24" s="116"/>
      <c r="H24" s="42"/>
      <c r="I24" s="42"/>
      <c r="J24" s="42"/>
    </row>
    <row r="25" spans="1:10" ht="23.25">
      <c r="A25" s="107"/>
      <c r="B25" s="129"/>
      <c r="C25" s="130" t="s">
        <v>149</v>
      </c>
      <c r="D25" s="130"/>
      <c r="E25" s="130"/>
      <c r="F25" s="131"/>
      <c r="G25" s="132"/>
      <c r="H25" s="42"/>
      <c r="I25" s="42"/>
      <c r="J25" s="42"/>
    </row>
    <row r="26" spans="1:10" ht="23.25">
      <c r="A26" s="133"/>
      <c r="B26" s="129"/>
      <c r="C26" s="259" t="s">
        <v>150</v>
      </c>
      <c r="D26" s="259"/>
      <c r="E26" s="259"/>
      <c r="F26" s="168"/>
      <c r="G26" s="135"/>
      <c r="H26" s="42"/>
      <c r="I26" s="42"/>
      <c r="J26" s="42"/>
    </row>
    <row r="27" spans="1:10" ht="23.25">
      <c r="A27" s="107"/>
      <c r="B27" s="136"/>
      <c r="C27" s="259" t="s">
        <v>151</v>
      </c>
      <c r="D27" s="259"/>
      <c r="E27" s="259"/>
      <c r="F27" s="168"/>
      <c r="G27" s="137"/>
      <c r="H27" s="42"/>
      <c r="I27" s="42"/>
      <c r="J27" s="42"/>
    </row>
    <row r="28" spans="1:10" ht="23.25">
      <c r="A28" s="107"/>
      <c r="B28" s="136"/>
      <c r="C28" s="260" t="s">
        <v>152</v>
      </c>
      <c r="D28" s="260"/>
      <c r="E28" s="260"/>
      <c r="F28" s="168"/>
      <c r="G28" s="135"/>
      <c r="H28" s="42"/>
      <c r="I28" s="42"/>
      <c r="J28" s="42"/>
    </row>
    <row r="29" spans="1:10" ht="23.25">
      <c r="A29" s="107"/>
      <c r="B29" s="136"/>
      <c r="C29" s="138"/>
      <c r="D29" s="260" t="s">
        <v>154</v>
      </c>
      <c r="E29" s="260"/>
      <c r="F29" s="168"/>
      <c r="G29" s="137"/>
      <c r="H29" s="42"/>
      <c r="I29" s="42"/>
      <c r="J29" s="42"/>
    </row>
    <row r="30" spans="1:10" ht="23.25">
      <c r="A30" s="107"/>
      <c r="B30" s="139"/>
      <c r="C30" s="140" t="s">
        <v>153</v>
      </c>
      <c r="D30" s="261" t="s">
        <v>166</v>
      </c>
      <c r="E30" s="261"/>
      <c r="F30" s="141"/>
      <c r="G30" s="137"/>
      <c r="H30" s="42"/>
      <c r="I30" s="42"/>
      <c r="J30" s="42"/>
    </row>
    <row r="31" spans="1:10" ht="23.25">
      <c r="A31" s="142"/>
      <c r="B31" s="143" t="s">
        <v>155</v>
      </c>
      <c r="C31" s="144"/>
      <c r="D31" s="143"/>
      <c r="E31" s="144"/>
      <c r="F31" s="169"/>
      <c r="G31" s="135"/>
      <c r="H31" s="42"/>
      <c r="I31" s="42"/>
      <c r="J31" s="42"/>
    </row>
    <row r="32" spans="1:10" ht="23.25">
      <c r="A32" s="136"/>
      <c r="B32" s="136"/>
      <c r="C32" s="136"/>
      <c r="D32" s="136"/>
      <c r="E32" s="129"/>
      <c r="F32" s="134"/>
      <c r="G32" s="99"/>
      <c r="H32" s="42"/>
      <c r="I32" s="42"/>
      <c r="J32" s="42"/>
    </row>
    <row r="33" spans="1:10" ht="23.25">
      <c r="A33" s="136"/>
      <c r="B33" s="136"/>
      <c r="C33" s="145" t="s">
        <v>156</v>
      </c>
      <c r="D33" s="145" t="s">
        <v>157</v>
      </c>
      <c r="E33" s="145"/>
      <c r="F33" s="145" t="s">
        <v>158</v>
      </c>
      <c r="G33" s="99"/>
      <c r="H33" s="42"/>
      <c r="I33" s="42"/>
      <c r="J33" s="42"/>
    </row>
    <row r="34" spans="1:10" ht="23.25">
      <c r="A34" s="136"/>
      <c r="B34" s="136"/>
      <c r="C34" s="145"/>
      <c r="D34" s="145" t="s">
        <v>159</v>
      </c>
      <c r="E34" s="145"/>
      <c r="F34" s="145"/>
      <c r="G34" s="99"/>
      <c r="H34" s="42"/>
      <c r="I34" s="42"/>
      <c r="J34" s="42"/>
    </row>
    <row r="35" spans="1:10" ht="23.25">
      <c r="A35" s="136"/>
      <c r="B35" s="136"/>
      <c r="C35" s="145" t="s">
        <v>160</v>
      </c>
      <c r="D35" s="145"/>
      <c r="E35" s="145"/>
      <c r="F35" s="145"/>
      <c r="G35" s="99"/>
      <c r="H35" s="42"/>
      <c r="I35" s="42"/>
      <c r="J35" s="42"/>
    </row>
    <row r="36" spans="1:7" ht="21.75">
      <c r="A36" s="99"/>
      <c r="B36" s="99"/>
      <c r="C36" s="146" t="s">
        <v>161</v>
      </c>
      <c r="D36" s="146"/>
      <c r="E36" s="146"/>
      <c r="F36" s="146"/>
      <c r="G36" s="99"/>
    </row>
  </sheetData>
  <sheetProtection/>
  <mergeCells count="7">
    <mergeCell ref="A1:G1"/>
    <mergeCell ref="A3:G3"/>
    <mergeCell ref="C26:E26"/>
    <mergeCell ref="C27:E27"/>
    <mergeCell ref="C28:E28"/>
    <mergeCell ref="D30:E30"/>
    <mergeCell ref="D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Corporate Edition</cp:lastModifiedBy>
  <cp:lastPrinted>2014-10-29T09:35:24Z</cp:lastPrinted>
  <dcterms:created xsi:type="dcterms:W3CDTF">2002-03-22T06:18:49Z</dcterms:created>
  <dcterms:modified xsi:type="dcterms:W3CDTF">2014-11-03T07:36:52Z</dcterms:modified>
  <cp:category/>
  <cp:version/>
  <cp:contentType/>
  <cp:contentStatus/>
</cp:coreProperties>
</file>